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eica\Desktop\"/>
    </mc:Choice>
  </mc:AlternateContent>
  <xr:revisionPtr revIDLastSave="0" documentId="8_{3E55ACD0-1C54-4522-BED6-C340DE6773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tabilização" sheetId="5" r:id="rId1"/>
    <sheet name="Resultado" sheetId="7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6" i="5" l="1"/>
  <c r="H7" i="5"/>
  <c r="H34" i="5"/>
  <c r="H32" i="5"/>
  <c r="H31" i="5"/>
  <c r="H30" i="5"/>
  <c r="H29" i="5"/>
  <c r="H27" i="5"/>
  <c r="H26" i="5"/>
  <c r="H25" i="5"/>
  <c r="H24" i="5"/>
  <c r="H23" i="5"/>
  <c r="H20" i="5"/>
  <c r="H19" i="5"/>
  <c r="H17" i="5"/>
  <c r="H16" i="5"/>
  <c r="H14" i="5"/>
  <c r="H13" i="5"/>
  <c r="H11" i="5"/>
  <c r="H9" i="5"/>
  <c r="H8" i="5"/>
  <c r="H6" i="5"/>
  <c r="H5" i="5"/>
  <c r="G38" i="5" l="1" a="1"/>
  <c r="G38" i="5" s="1"/>
  <c r="E5" i="7"/>
  <c r="E3" i="7" l="1"/>
  <c r="E4" i="7"/>
  <c r="E6" i="7"/>
  <c r="E7" i="7" l="1"/>
  <c r="E9" i="7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<sst xmlns="http://schemas.openxmlformats.org/spreadsheetml/2006/main" count="119" uniqueCount="70">
  <si>
    <t>Atividade</t>
  </si>
  <si>
    <t>Horas equivalente</t>
  </si>
  <si>
    <t>Total</t>
  </si>
  <si>
    <t>Limite de pontos</t>
  </si>
  <si>
    <t>Sem limite</t>
  </si>
  <si>
    <t>1h de AD = 0,1h AC</t>
  </si>
  <si>
    <t>Programas especiais</t>
  </si>
  <si>
    <t>PET</t>
  </si>
  <si>
    <t>Monitoria</t>
  </si>
  <si>
    <t>Bolsa de trabalho</t>
  </si>
  <si>
    <t>Ouvinte</t>
  </si>
  <si>
    <t>1h de AD = 1h de AC</t>
  </si>
  <si>
    <t>Palestrante</t>
  </si>
  <si>
    <t>Eventos Acadêmicos</t>
  </si>
  <si>
    <t>Apresentação de trabalho</t>
  </si>
  <si>
    <t>Organização</t>
  </si>
  <si>
    <t>Membro de Centro Acadêmico</t>
  </si>
  <si>
    <t>TOTAL</t>
  </si>
  <si>
    <t>AD - Atividade desenvolvida</t>
  </si>
  <si>
    <t>AC - Atividade Complementar</t>
  </si>
  <si>
    <t>60h</t>
  </si>
  <si>
    <t>30h</t>
  </si>
  <si>
    <t>Vivência prática, colaboração em projetos de extensão e congêneres</t>
  </si>
  <si>
    <t>Publicação de artigos em periódicos indexados</t>
  </si>
  <si>
    <t>Publicação de resumos expandidos</t>
  </si>
  <si>
    <t>Publicação de resumos</t>
  </si>
  <si>
    <t>Projeto de extensão (voluntário/bolsista)</t>
  </si>
  <si>
    <t>1h de AD = 0,5h de AC</t>
  </si>
  <si>
    <t>15h</t>
  </si>
  <si>
    <t>PIBIC ou congênere (voluntário/bolsista)</t>
  </si>
  <si>
    <t>Grupo de Estudo e Ligas acadêmicas</t>
  </si>
  <si>
    <t>Outros (ex. Permanecer, monitor de ACCS)</t>
  </si>
  <si>
    <t>Quantidade</t>
  </si>
  <si>
    <t>Unidade</t>
  </si>
  <si>
    <t>Semestre</t>
  </si>
  <si>
    <t>Evento</t>
  </si>
  <si>
    <t>Publicação</t>
  </si>
  <si>
    <t>1 A carga horária dos eventos como cursos e estágio deve ser somada para a pontuação</t>
  </si>
  <si>
    <t>2 Cada evento só será considerado na soma, caso tenha mínimo de 4 horas</t>
  </si>
  <si>
    <t>Participação em projetos de pesquisa</t>
  </si>
  <si>
    <t>Registro de Atividades Complementares conforme Resolução n° 01 de 28 de abril de 2026 do Colegiado de Medicina Veterinária</t>
  </si>
  <si>
    <t>** Os discentes ingressantes a partir do semestre letivo 2023.1 precisam cumprir, no mínimo, 30 (trinta) horas em atividades de extensão</t>
  </si>
  <si>
    <t>Estágio não-obrigatório</t>
  </si>
  <si>
    <t>Atividades de Pesquisa</t>
  </si>
  <si>
    <t>Atividades de Ensino</t>
  </si>
  <si>
    <t>Extensão Curricular</t>
  </si>
  <si>
    <t>Cursos</t>
  </si>
  <si>
    <t>Não-presenciais ou semipresenciais</t>
  </si>
  <si>
    <t>Presenciais</t>
  </si>
  <si>
    <t>Palestras</t>
  </si>
  <si>
    <t>Atividades Diversas</t>
  </si>
  <si>
    <t>1 de AD = 30h AC</t>
  </si>
  <si>
    <t>1 = 10h AC</t>
  </si>
  <si>
    <t>1 = 20h AC</t>
  </si>
  <si>
    <t>1 = 30h AC</t>
  </si>
  <si>
    <t>1 = 60h AC</t>
  </si>
  <si>
    <t>1 AD = 5h de AC</t>
  </si>
  <si>
    <t>1 AD = 15h de AC</t>
  </si>
  <si>
    <t>1 AD = 10h de AC</t>
  </si>
  <si>
    <t>3 As frações serão desprezadas, portanto os valores calculados não apresentarão valores decimais (serão arredondados para baixo)</t>
  </si>
  <si>
    <t>1 AD = 1h de AC</t>
  </si>
  <si>
    <t>1 AD = 30h AC</t>
  </si>
  <si>
    <t>1 AD = 60h AC</t>
  </si>
  <si>
    <t>Horas</t>
  </si>
  <si>
    <t>Participação em reunião  de congregação, colegiado departamento ou do CAFA</t>
  </si>
  <si>
    <t>Período de ingresso do estudante</t>
  </si>
  <si>
    <t>-</t>
  </si>
  <si>
    <r>
      <t>Soma</t>
    </r>
    <r>
      <rPr>
        <vertAlign val="superscript"/>
        <sz val="16"/>
        <color rgb="FF000000"/>
        <rFont val="Times New Roman"/>
        <family val="1"/>
      </rPr>
      <t>1</t>
    </r>
  </si>
  <si>
    <r>
      <t>Soma</t>
    </r>
    <r>
      <rPr>
        <vertAlign val="superscript"/>
        <sz val="16"/>
        <color rgb="FF000000"/>
        <rFont val="Times New Roman"/>
        <family val="1"/>
      </rPr>
      <t>1,2</t>
    </r>
  </si>
  <si>
    <r>
      <t>Soma</t>
    </r>
    <r>
      <rPr>
        <vertAlign val="superscript"/>
        <sz val="16"/>
        <color rgb="FF000000"/>
        <rFont val="Times New Roman"/>
        <family val="1"/>
      </rPr>
      <t>1,3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</si>
</sst>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4"/>
      <color theme="1"/>
      <name val="Times New Roman"/>
      <family val="1"/>
    </font>
    <font>
      <sz val="20"/>
      <color theme="1"/>
      <name val="Calibri"/>
      <family val="2"/>
      <scheme val="minor"/>
    </font>
    <font>
      <b/>
      <sz val="24"/>
      <color indexed="8"/>
      <name val="Calibri"/>
      <family val="2"/>
      <scheme val="minor"/>
    </font>
    <font>
      <sz val="24"/>
      <color indexed="8"/>
      <name val="Calibri"/>
      <family val="2"/>
      <scheme val="minor"/>
    </font>
    <font>
      <sz val="24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u/>
      <sz val="36"/>
      <color theme="1"/>
      <name val="Calibri"/>
      <family val="2"/>
      <scheme val="minor"/>
    </font>
    <font>
      <sz val="11"/>
      <color theme="1"/>
      <name val="Times New Roman"/>
      <family val="1"/>
    </font>
    <font>
      <sz val="28"/>
      <color theme="1"/>
      <name val="Times New Roman"/>
      <family val="1"/>
    </font>
    <font>
      <b/>
      <sz val="28"/>
      <color indexed="8"/>
      <name val="Times New Roman"/>
      <family val="1"/>
    </font>
    <font>
      <b/>
      <sz val="16"/>
      <color indexed="8"/>
      <name val="Times New Roman"/>
      <family val="1"/>
    </font>
    <font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6"/>
      <name val="Times New Roman"/>
      <family val="1"/>
    </font>
    <font>
      <vertAlign val="superscript"/>
      <sz val="16"/>
      <color rgb="FF000000"/>
      <name val="Times New Roman"/>
      <family val="1"/>
    </font>
    <font>
      <sz val="16"/>
      <color theme="1"/>
      <name val="Times New Roman"/>
      <family val="1"/>
    </font>
    <font>
      <b/>
      <sz val="20"/>
      <color indexed="8"/>
      <name val="Times New Roman"/>
      <family val="1"/>
    </font>
    <font>
      <b/>
      <sz val="18"/>
      <color indexed="8"/>
      <name val="Times New Roman"/>
      <family val="1"/>
    </font>
    <font>
      <b/>
      <sz val="72"/>
      <color indexed="8"/>
      <name val="Times New Roman"/>
      <family val="1"/>
    </font>
    <font>
      <b/>
      <sz val="24"/>
      <color indexed="8"/>
      <name val="Times New Roman"/>
      <family val="1"/>
    </font>
    <font>
      <sz val="14"/>
      <color theme="1"/>
      <name val="Times New Roman"/>
      <family val="1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theme="0"/>
        <bgColor indexed="22"/>
      </patternFill>
    </fill>
    <fill>
      <patternFill patternType="solid">
        <fgColor theme="0"/>
        <bgColor indexed="26"/>
      </patternFill>
    </fill>
    <fill>
      <patternFill patternType="solid">
        <fgColor theme="6" tint="0.79998168889431442"/>
        <bgColor indexed="26"/>
      </patternFill>
    </fill>
    <fill>
      <patternFill patternType="solid">
        <fgColor theme="6" tint="0.79998168889431442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31"/>
      </patternFill>
    </fill>
    <fill>
      <patternFill patternType="solid">
        <fgColor theme="0"/>
        <bgColor indexed="31"/>
      </patternFill>
    </fill>
    <fill>
      <patternFill patternType="solid">
        <fgColor theme="0" tint="-0.249977111117893"/>
        <bgColor indexed="2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26"/>
      </patternFill>
    </fill>
    <fill>
      <patternFill patternType="solid">
        <fgColor theme="0" tint="-0.249977111117893"/>
        <bgColor indexed="31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3">
    <xf numFmtId="0" fontId="0" fillId="0" borderId="0" xfId="0"/>
    <xf numFmtId="0" fontId="2" fillId="8" borderId="0" xfId="0" applyFont="1" applyFill="1" applyAlignment="1">
      <alignment horizontal="left" vertical="center" wrapText="1"/>
    </xf>
    <xf numFmtId="0" fontId="2" fillId="8" borderId="0" xfId="0" applyFont="1" applyFill="1" applyAlignment="1">
      <alignment horizontal="left" vertical="top" wrapText="1"/>
    </xf>
    <xf numFmtId="0" fontId="3" fillId="5" borderId="0" xfId="0" applyFont="1" applyFill="1" applyAlignment="1">
      <alignment horizontal="center" vertical="center" wrapText="1"/>
    </xf>
    <xf numFmtId="0" fontId="3" fillId="8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3" fillId="8" borderId="0" xfId="0" applyFont="1" applyFill="1" applyAlignment="1">
      <alignment horizontal="center" vertical="center" wrapText="1"/>
    </xf>
    <xf numFmtId="0" fontId="4" fillId="9" borderId="39" xfId="0" applyFont="1" applyFill="1" applyBorder="1" applyAlignment="1">
      <alignment horizontal="center" vertical="center"/>
    </xf>
    <xf numFmtId="0" fontId="7" fillId="10" borderId="39" xfId="0" applyFont="1" applyFill="1" applyBorder="1" applyAlignment="1">
      <alignment horizontal="center" vertical="center"/>
    </xf>
    <xf numFmtId="0" fontId="5" fillId="5" borderId="40" xfId="0" applyFont="1" applyFill="1" applyBorder="1" applyAlignment="1">
      <alignment horizontal="center" vertical="center"/>
    </xf>
    <xf numFmtId="0" fontId="6" fillId="5" borderId="41" xfId="0" applyFont="1" applyFill="1" applyBorder="1" applyAlignment="1">
      <alignment horizontal="center" vertical="center" wrapText="1"/>
    </xf>
    <xf numFmtId="0" fontId="5" fillId="5" borderId="41" xfId="0" applyFont="1" applyFill="1" applyBorder="1" applyAlignment="1">
      <alignment horizontal="center" vertical="center" wrapText="1"/>
    </xf>
    <xf numFmtId="0" fontId="5" fillId="5" borderId="42" xfId="0" applyFont="1" applyFill="1" applyBorder="1" applyAlignment="1">
      <alignment horizontal="center" vertical="center" wrapText="1"/>
    </xf>
    <xf numFmtId="0" fontId="4" fillId="11" borderId="39" xfId="0" applyFont="1" applyFill="1" applyBorder="1" applyAlignment="1">
      <alignment horizontal="center" vertical="center"/>
    </xf>
    <xf numFmtId="0" fontId="8" fillId="5" borderId="0" xfId="0" applyFont="1" applyFill="1" applyAlignment="1" applyProtection="1">
      <alignment horizontal="center" vertical="center" wrapText="1"/>
      <protection hidden="1"/>
    </xf>
    <xf numFmtId="0" fontId="9" fillId="9" borderId="39" xfId="0" applyFont="1" applyFill="1" applyBorder="1" applyAlignment="1" applyProtection="1">
      <alignment horizontal="center" vertical="center"/>
      <protection hidden="1"/>
    </xf>
    <xf numFmtId="0" fontId="7" fillId="5" borderId="42" xfId="0" applyFont="1" applyFill="1" applyBorder="1" applyAlignment="1" applyProtection="1">
      <alignment horizontal="center" vertical="center"/>
      <protection hidden="1"/>
    </xf>
    <xf numFmtId="0" fontId="7" fillId="5" borderId="41" xfId="0" applyFont="1" applyFill="1" applyBorder="1" applyAlignment="1" applyProtection="1">
      <alignment horizontal="center" vertical="center"/>
      <protection hidden="1"/>
    </xf>
    <xf numFmtId="0" fontId="7" fillId="8" borderId="40" xfId="0" applyFont="1" applyFill="1" applyBorder="1" applyAlignment="1" applyProtection="1">
      <alignment horizontal="center" vertical="center"/>
      <protection hidden="1"/>
    </xf>
    <xf numFmtId="0" fontId="10" fillId="8" borderId="0" xfId="0" applyFont="1" applyFill="1"/>
    <xf numFmtId="0" fontId="10" fillId="5" borderId="0" xfId="0" applyFont="1" applyFill="1"/>
    <xf numFmtId="0" fontId="11" fillId="5" borderId="0" xfId="0" applyFont="1" applyFill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4" fillId="4" borderId="22" xfId="0" applyFont="1" applyFill="1" applyBorder="1" applyAlignment="1">
      <alignment horizontal="center" vertical="center"/>
    </xf>
    <xf numFmtId="0" fontId="14" fillId="4" borderId="22" xfId="0" applyFont="1" applyFill="1" applyBorder="1" applyAlignment="1">
      <alignment horizontal="left" vertical="center" wrapText="1"/>
    </xf>
    <xf numFmtId="0" fontId="14" fillId="8" borderId="22" xfId="1" applyFont="1" applyFill="1" applyBorder="1" applyAlignment="1" applyProtection="1">
      <alignment horizontal="center" vertical="center"/>
      <protection locked="0"/>
    </xf>
    <xf numFmtId="0" fontId="14" fillId="8" borderId="22" xfId="1" applyFont="1" applyFill="1" applyBorder="1" applyAlignment="1">
      <alignment horizontal="center" vertical="center" wrapText="1"/>
    </xf>
    <xf numFmtId="0" fontId="15" fillId="4" borderId="22" xfId="0" applyFont="1" applyFill="1" applyBorder="1" applyAlignment="1">
      <alignment horizontal="center" vertical="center"/>
    </xf>
    <xf numFmtId="0" fontId="14" fillId="4" borderId="35" xfId="1" applyFont="1" applyFill="1" applyBorder="1" applyAlignment="1" applyProtection="1">
      <alignment horizontal="center" vertical="center"/>
      <protection locked="0"/>
    </xf>
    <xf numFmtId="0" fontId="14" fillId="13" borderId="6" xfId="1" applyFont="1" applyFill="1" applyBorder="1" applyAlignment="1">
      <alignment horizontal="center" vertical="center" wrapText="1"/>
    </xf>
    <xf numFmtId="0" fontId="14" fillId="13" borderId="6" xfId="0" applyFont="1" applyFill="1" applyBorder="1" applyAlignment="1">
      <alignment horizontal="center" vertical="center"/>
    </xf>
    <xf numFmtId="0" fontId="14" fillId="13" borderId="7" xfId="0" applyFont="1" applyFill="1" applyBorder="1" applyAlignment="1" applyProtection="1">
      <alignment horizontal="center" vertical="center"/>
      <protection hidden="1"/>
    </xf>
    <xf numFmtId="0" fontId="15" fillId="13" borderId="10" xfId="0" applyFont="1" applyFill="1" applyBorder="1" applyAlignment="1">
      <alignment horizontal="center" vertical="center"/>
    </xf>
    <xf numFmtId="0" fontId="14" fillId="4" borderId="29" xfId="1" applyFont="1" applyFill="1" applyBorder="1" applyAlignment="1" applyProtection="1">
      <alignment horizontal="center" vertical="center"/>
      <protection locked="0"/>
    </xf>
    <xf numFmtId="0" fontId="14" fillId="13" borderId="8" xfId="1" applyFont="1" applyFill="1" applyBorder="1" applyAlignment="1">
      <alignment horizontal="center" vertical="center" wrapText="1"/>
    </xf>
    <xf numFmtId="0" fontId="14" fillId="13" borderId="8" xfId="0" applyFont="1" applyFill="1" applyBorder="1" applyAlignment="1">
      <alignment horizontal="center" vertical="center"/>
    </xf>
    <xf numFmtId="0" fontId="14" fillId="13" borderId="9" xfId="0" applyFont="1" applyFill="1" applyBorder="1" applyAlignment="1" applyProtection="1">
      <alignment horizontal="center" vertical="center"/>
      <protection hidden="1"/>
    </xf>
    <xf numFmtId="0" fontId="15" fillId="13" borderId="16" xfId="0" applyFont="1" applyFill="1" applyBorder="1" applyAlignment="1">
      <alignment horizontal="center" vertical="center"/>
    </xf>
    <xf numFmtId="0" fontId="14" fillId="8" borderId="29" xfId="1" applyFont="1" applyFill="1" applyBorder="1" applyAlignment="1" applyProtection="1">
      <alignment horizontal="center" vertical="center"/>
      <protection locked="0"/>
    </xf>
    <xf numFmtId="0" fontId="14" fillId="14" borderId="8" xfId="1" applyFont="1" applyFill="1" applyBorder="1" applyAlignment="1">
      <alignment horizontal="center" vertical="center" wrapText="1"/>
    </xf>
    <xf numFmtId="0" fontId="14" fillId="13" borderId="8" xfId="0" applyFont="1" applyFill="1" applyBorder="1" applyAlignment="1" applyProtection="1">
      <alignment horizontal="center" vertical="center"/>
      <protection hidden="1"/>
    </xf>
    <xf numFmtId="0" fontId="10" fillId="5" borderId="0" xfId="0" applyFont="1" applyFill="1" applyAlignment="1">
      <alignment horizontal="center" vertical="center" wrapText="1"/>
    </xf>
    <xf numFmtId="0" fontId="14" fillId="8" borderId="30" xfId="1" applyFont="1" applyFill="1" applyBorder="1" applyAlignment="1" applyProtection="1">
      <alignment horizontal="center" vertical="center"/>
      <protection locked="0"/>
    </xf>
    <xf numFmtId="0" fontId="14" fillId="14" borderId="11" xfId="1" applyFont="1" applyFill="1" applyBorder="1" applyAlignment="1">
      <alignment horizontal="center" vertical="center" wrapText="1"/>
    </xf>
    <xf numFmtId="0" fontId="14" fillId="13" borderId="11" xfId="0" applyFont="1" applyFill="1" applyBorder="1" applyAlignment="1">
      <alignment horizontal="center" vertical="center"/>
    </xf>
    <xf numFmtId="0" fontId="14" fillId="13" borderId="11" xfId="0" applyFont="1" applyFill="1" applyBorder="1" applyAlignment="1" applyProtection="1">
      <alignment horizontal="center" vertical="center"/>
      <protection hidden="1"/>
    </xf>
    <xf numFmtId="0" fontId="15" fillId="13" borderId="13" xfId="0" applyFont="1" applyFill="1" applyBorder="1" applyAlignment="1">
      <alignment horizontal="center" vertical="center"/>
    </xf>
    <xf numFmtId="0" fontId="14" fillId="4" borderId="22" xfId="0" applyFont="1" applyFill="1" applyBorder="1" applyAlignment="1">
      <alignment horizontal="center" vertical="center" wrapText="1"/>
    </xf>
    <xf numFmtId="0" fontId="14" fillId="5" borderId="6" xfId="1" applyFont="1" applyFill="1" applyBorder="1" applyAlignment="1" applyProtection="1">
      <alignment horizontal="center" vertical="center"/>
      <protection locked="0"/>
    </xf>
    <xf numFmtId="0" fontId="14" fillId="6" borderId="6" xfId="1" applyFont="1" applyFill="1" applyBorder="1" applyAlignment="1">
      <alignment horizontal="center" vertical="center" wrapText="1"/>
    </xf>
    <xf numFmtId="0" fontId="14" fillId="6" borderId="6" xfId="0" applyFont="1" applyFill="1" applyBorder="1" applyAlignment="1">
      <alignment horizontal="center" vertical="center"/>
    </xf>
    <xf numFmtId="0" fontId="14" fillId="6" borderId="6" xfId="0" applyFont="1" applyFill="1" applyBorder="1" applyAlignment="1" applyProtection="1">
      <alignment horizontal="center" vertical="center"/>
      <protection hidden="1"/>
    </xf>
    <xf numFmtId="0" fontId="15" fillId="6" borderId="10" xfId="0" applyFont="1" applyFill="1" applyBorder="1" applyAlignment="1">
      <alignment horizontal="center" vertical="center"/>
    </xf>
    <xf numFmtId="0" fontId="16" fillId="6" borderId="9" xfId="0" applyFont="1" applyFill="1" applyBorder="1" applyAlignment="1">
      <alignment horizontal="center" vertical="center" wrapText="1"/>
    </xf>
    <xf numFmtId="0" fontId="14" fillId="6" borderId="29" xfId="0" applyFont="1" applyFill="1" applyBorder="1" applyAlignment="1">
      <alignment horizontal="left" vertical="center" wrapText="1"/>
    </xf>
    <xf numFmtId="0" fontId="14" fillId="5" borderId="8" xfId="1" applyFont="1" applyFill="1" applyBorder="1" applyAlignment="1" applyProtection="1">
      <alignment horizontal="center" vertical="center"/>
      <protection locked="0"/>
    </xf>
    <xf numFmtId="0" fontId="14" fillId="6" borderId="8" xfId="1" applyFont="1" applyFill="1" applyBorder="1" applyAlignment="1">
      <alignment horizontal="center" vertical="center" wrapText="1"/>
    </xf>
    <xf numFmtId="0" fontId="14" fillId="6" borderId="8" xfId="0" applyFont="1" applyFill="1" applyBorder="1" applyAlignment="1">
      <alignment horizontal="center" vertical="center"/>
    </xf>
    <xf numFmtId="0" fontId="14" fillId="6" borderId="8" xfId="0" applyFont="1" applyFill="1" applyBorder="1" applyAlignment="1" applyProtection="1">
      <alignment horizontal="center" vertical="center"/>
      <protection hidden="1"/>
    </xf>
    <xf numFmtId="0" fontId="15" fillId="6" borderId="16" xfId="0" applyFont="1" applyFill="1" applyBorder="1" applyAlignment="1">
      <alignment horizontal="center" vertical="center"/>
    </xf>
    <xf numFmtId="0" fontId="10" fillId="6" borderId="9" xfId="0" applyFont="1" applyFill="1" applyBorder="1"/>
    <xf numFmtId="0" fontId="16" fillId="6" borderId="29" xfId="0" applyFont="1" applyFill="1" applyBorder="1" applyAlignment="1">
      <alignment vertical="center" wrapText="1"/>
    </xf>
    <xf numFmtId="0" fontId="16" fillId="6" borderId="15" xfId="0" applyFont="1" applyFill="1" applyBorder="1" applyAlignment="1">
      <alignment horizontal="center" vertical="center" wrapText="1"/>
    </xf>
    <xf numFmtId="0" fontId="14" fillId="6" borderId="37" xfId="0" applyFont="1" applyFill="1" applyBorder="1" applyAlignment="1">
      <alignment horizontal="left" vertical="center" wrapText="1"/>
    </xf>
    <xf numFmtId="0" fontId="14" fillId="5" borderId="14" xfId="1" applyFont="1" applyFill="1" applyBorder="1" applyAlignment="1" applyProtection="1">
      <alignment horizontal="center" vertical="center"/>
      <protection locked="0"/>
    </xf>
    <xf numFmtId="0" fontId="14" fillId="6" borderId="14" xfId="1" applyFont="1" applyFill="1" applyBorder="1" applyAlignment="1">
      <alignment horizontal="center" vertical="center" wrapText="1"/>
    </xf>
    <xf numFmtId="0" fontId="14" fillId="6" borderId="14" xfId="0" applyFont="1" applyFill="1" applyBorder="1" applyAlignment="1">
      <alignment horizontal="center" vertical="center"/>
    </xf>
    <xf numFmtId="0" fontId="14" fillId="6" borderId="14" xfId="0" applyFont="1" applyFill="1" applyBorder="1" applyAlignment="1" applyProtection="1">
      <alignment horizontal="center" vertical="center"/>
      <protection hidden="1"/>
    </xf>
    <xf numFmtId="0" fontId="15" fillId="6" borderId="18" xfId="0" applyFont="1" applyFill="1" applyBorder="1" applyAlignment="1">
      <alignment horizontal="center" vertical="center"/>
    </xf>
    <xf numFmtId="0" fontId="16" fillId="5" borderId="22" xfId="0" applyFont="1" applyFill="1" applyBorder="1" applyAlignment="1">
      <alignment horizontal="center" vertical="center" wrapText="1"/>
    </xf>
    <xf numFmtId="0" fontId="14" fillId="5" borderId="22" xfId="0" applyFont="1" applyFill="1" applyBorder="1" applyAlignment="1">
      <alignment horizontal="left" vertical="center" wrapText="1"/>
    </xf>
    <xf numFmtId="0" fontId="14" fillId="5" borderId="22" xfId="1" applyFont="1" applyFill="1" applyBorder="1" applyAlignment="1" applyProtection="1">
      <alignment horizontal="center" vertical="center"/>
      <protection locked="0"/>
    </xf>
    <xf numFmtId="0" fontId="14" fillId="5" borderId="22" xfId="1" applyFont="1" applyFill="1" applyBorder="1" applyAlignment="1">
      <alignment horizontal="center" vertical="center" wrapText="1"/>
    </xf>
    <xf numFmtId="0" fontId="14" fillId="5" borderId="22" xfId="0" applyFont="1" applyFill="1" applyBorder="1" applyAlignment="1">
      <alignment horizontal="center" vertical="center"/>
    </xf>
    <xf numFmtId="0" fontId="15" fillId="5" borderId="22" xfId="0" applyFont="1" applyFill="1" applyBorder="1" applyAlignment="1">
      <alignment horizontal="center" vertical="center"/>
    </xf>
    <xf numFmtId="0" fontId="14" fillId="15" borderId="6" xfId="1" applyFont="1" applyFill="1" applyBorder="1" applyAlignment="1">
      <alignment horizontal="center" vertical="center" wrapText="1"/>
    </xf>
    <xf numFmtId="0" fontId="14" fillId="15" borderId="6" xfId="0" applyFont="1" applyFill="1" applyBorder="1" applyAlignment="1">
      <alignment horizontal="center" vertical="center"/>
    </xf>
    <xf numFmtId="0" fontId="14" fillId="15" borderId="6" xfId="0" applyFont="1" applyFill="1" applyBorder="1" applyAlignment="1" applyProtection="1">
      <alignment horizontal="center" vertical="center"/>
      <protection hidden="1"/>
    </xf>
    <xf numFmtId="0" fontId="15" fillId="15" borderId="10" xfId="0" applyFont="1" applyFill="1" applyBorder="1" applyAlignment="1">
      <alignment horizontal="center" vertical="center"/>
    </xf>
    <xf numFmtId="0" fontId="14" fillId="15" borderId="14" xfId="1" applyFont="1" applyFill="1" applyBorder="1" applyAlignment="1">
      <alignment horizontal="center" vertical="center" wrapText="1"/>
    </xf>
    <xf numFmtId="0" fontId="14" fillId="15" borderId="14" xfId="0" applyFont="1" applyFill="1" applyBorder="1" applyAlignment="1">
      <alignment horizontal="center" vertical="center"/>
    </xf>
    <xf numFmtId="0" fontId="14" fillId="15" borderId="14" xfId="0" applyFont="1" applyFill="1" applyBorder="1" applyAlignment="1" applyProtection="1">
      <alignment horizontal="center" vertical="center"/>
      <protection hidden="1"/>
    </xf>
    <xf numFmtId="0" fontId="15" fillId="15" borderId="18" xfId="0" applyFont="1" applyFill="1" applyBorder="1" applyAlignment="1">
      <alignment horizontal="center" vertical="center"/>
    </xf>
    <xf numFmtId="0" fontId="14" fillId="5" borderId="22" xfId="0" applyFont="1" applyFill="1" applyBorder="1" applyAlignment="1">
      <alignment horizontal="center" vertical="center" wrapText="1"/>
    </xf>
    <xf numFmtId="0" fontId="14" fillId="7" borderId="9" xfId="0" applyFont="1" applyFill="1" applyBorder="1" applyAlignment="1">
      <alignment horizontal="center" vertical="center"/>
    </xf>
    <xf numFmtId="0" fontId="14" fillId="7" borderId="29" xfId="0" applyFont="1" applyFill="1" applyBorder="1" applyAlignment="1">
      <alignment horizontal="left" vertical="center" wrapText="1"/>
    </xf>
    <xf numFmtId="0" fontId="14" fillId="4" borderId="8" xfId="1" applyFont="1" applyFill="1" applyBorder="1" applyAlignment="1" applyProtection="1">
      <alignment horizontal="center" vertical="center"/>
      <protection locked="0"/>
    </xf>
    <xf numFmtId="0" fontId="14" fillId="7" borderId="8" xfId="1" applyFont="1" applyFill="1" applyBorder="1" applyAlignment="1">
      <alignment horizontal="center" vertical="center" wrapText="1"/>
    </xf>
    <xf numFmtId="0" fontId="14" fillId="7" borderId="8" xfId="0" applyFont="1" applyFill="1" applyBorder="1" applyAlignment="1">
      <alignment horizontal="center" vertical="center"/>
    </xf>
    <xf numFmtId="0" fontId="14" fillId="7" borderId="8" xfId="0" applyFont="1" applyFill="1" applyBorder="1" applyAlignment="1" applyProtection="1">
      <alignment horizontal="center" vertical="center"/>
      <protection hidden="1"/>
    </xf>
    <xf numFmtId="0" fontId="15" fillId="7" borderId="16" xfId="0" applyFont="1" applyFill="1" applyBorder="1" applyAlignment="1">
      <alignment horizontal="center" vertical="center"/>
    </xf>
    <xf numFmtId="0" fontId="14" fillId="6" borderId="8" xfId="1" applyFont="1" applyFill="1" applyBorder="1" applyAlignment="1">
      <alignment horizontal="center" vertical="center"/>
    </xf>
    <xf numFmtId="0" fontId="14" fillId="6" borderId="12" xfId="0" applyFont="1" applyFill="1" applyBorder="1" applyAlignment="1">
      <alignment horizontal="center" vertical="center" wrapText="1"/>
    </xf>
    <xf numFmtId="0" fontId="14" fillId="6" borderId="30" xfId="0" applyFont="1" applyFill="1" applyBorder="1" applyAlignment="1">
      <alignment vertical="center" wrapText="1"/>
    </xf>
    <xf numFmtId="0" fontId="14" fillId="5" borderId="11" xfId="1" applyFont="1" applyFill="1" applyBorder="1" applyAlignment="1" applyProtection="1">
      <alignment horizontal="center" vertical="center"/>
      <protection locked="0"/>
    </xf>
    <xf numFmtId="0" fontId="18" fillId="6" borderId="11" xfId="0" applyFont="1" applyFill="1" applyBorder="1" applyAlignment="1">
      <alignment horizontal="center" vertical="center"/>
    </xf>
    <xf numFmtId="0" fontId="14" fillId="6" borderId="11" xfId="0" applyFont="1" applyFill="1" applyBorder="1" applyAlignment="1">
      <alignment horizontal="center" vertical="center"/>
    </xf>
    <xf numFmtId="0" fontId="14" fillId="7" borderId="11" xfId="0" applyFont="1" applyFill="1" applyBorder="1" applyAlignment="1" applyProtection="1">
      <alignment horizontal="center" vertical="center"/>
      <protection hidden="1"/>
    </xf>
    <xf numFmtId="0" fontId="15" fillId="6" borderId="13" xfId="0" applyFont="1" applyFill="1" applyBorder="1" applyAlignment="1">
      <alignment horizontal="center" vertical="center"/>
    </xf>
    <xf numFmtId="0" fontId="14" fillId="5" borderId="19" xfId="1" applyFont="1" applyFill="1" applyBorder="1" applyAlignment="1" applyProtection="1">
      <alignment horizontal="center" vertical="center"/>
      <protection locked="0"/>
    </xf>
    <xf numFmtId="0" fontId="10" fillId="5" borderId="19" xfId="0" applyFont="1" applyFill="1" applyBorder="1"/>
    <xf numFmtId="0" fontId="14" fillId="5" borderId="19" xfId="0" applyFont="1" applyFill="1" applyBorder="1" applyAlignment="1">
      <alignment horizontal="center" vertical="center"/>
    </xf>
    <xf numFmtId="0" fontId="14" fillId="4" borderId="19" xfId="0" applyFont="1" applyFill="1" applyBorder="1" applyAlignment="1">
      <alignment horizontal="center" vertical="center"/>
    </xf>
    <xf numFmtId="0" fontId="15" fillId="5" borderId="19" xfId="0" applyFont="1" applyFill="1" applyBorder="1" applyAlignment="1">
      <alignment horizontal="center" vertical="center"/>
    </xf>
    <xf numFmtId="0" fontId="14" fillId="5" borderId="1" xfId="1" applyFont="1" applyFill="1" applyBorder="1" applyAlignment="1" applyProtection="1">
      <alignment horizontal="center" vertical="center"/>
      <protection locked="0"/>
    </xf>
    <xf numFmtId="0" fontId="10" fillId="5" borderId="1" xfId="0" applyFont="1" applyFill="1" applyBorder="1"/>
    <xf numFmtId="0" fontId="14" fillId="5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/>
    </xf>
    <xf numFmtId="0" fontId="19" fillId="16" borderId="22" xfId="0" applyFont="1" applyFill="1" applyBorder="1" applyAlignment="1">
      <alignment vertical="center"/>
    </xf>
    <xf numFmtId="0" fontId="10" fillId="8" borderId="0" xfId="0" applyFont="1" applyFill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3" fillId="2" borderId="20" xfId="0" applyFont="1" applyFill="1" applyBorder="1" applyAlignment="1">
      <alignment horizontal="center" vertical="center"/>
    </xf>
    <xf numFmtId="0" fontId="13" fillId="2" borderId="22" xfId="0" applyFont="1" applyFill="1" applyBorder="1" applyAlignment="1">
      <alignment horizontal="center" vertical="center"/>
    </xf>
    <xf numFmtId="0" fontId="13" fillId="2" borderId="25" xfId="0" applyFont="1" applyFill="1" applyBorder="1" applyAlignment="1">
      <alignment horizontal="center" vertical="center"/>
    </xf>
    <xf numFmtId="0" fontId="14" fillId="15" borderId="17" xfId="0" applyFont="1" applyFill="1" applyBorder="1" applyAlignment="1">
      <alignment horizontal="center" vertical="center" wrapText="1"/>
    </xf>
    <xf numFmtId="0" fontId="14" fillId="15" borderId="21" xfId="0" applyFont="1" applyFill="1" applyBorder="1" applyAlignment="1">
      <alignment horizontal="center" vertical="center" wrapText="1"/>
    </xf>
    <xf numFmtId="0" fontId="14" fillId="13" borderId="12" xfId="0" applyFont="1" applyFill="1" applyBorder="1" applyAlignment="1">
      <alignment horizontal="left" vertical="center" wrapText="1"/>
    </xf>
    <xf numFmtId="0" fontId="14" fillId="13" borderId="38" xfId="0" applyFont="1" applyFill="1" applyBorder="1" applyAlignment="1">
      <alignment horizontal="left" vertical="center" wrapText="1"/>
    </xf>
    <xf numFmtId="0" fontId="14" fillId="13" borderId="9" xfId="0" applyFont="1" applyFill="1" applyBorder="1" applyAlignment="1">
      <alignment horizontal="left" vertical="center" wrapText="1"/>
    </xf>
    <xf numFmtId="0" fontId="14" fillId="13" borderId="34" xfId="0" applyFont="1" applyFill="1" applyBorder="1" applyAlignment="1">
      <alignment horizontal="left" vertical="center" wrapText="1"/>
    </xf>
    <xf numFmtId="0" fontId="14" fillId="13" borderId="7" xfId="0" applyFont="1" applyFill="1" applyBorder="1" applyAlignment="1">
      <alignment horizontal="left" vertical="center" wrapText="1"/>
    </xf>
    <xf numFmtId="0" fontId="14" fillId="13" borderId="32" xfId="0" applyFont="1" applyFill="1" applyBorder="1" applyAlignment="1">
      <alignment horizontal="left" vertical="center" wrapText="1"/>
    </xf>
    <xf numFmtId="0" fontId="14" fillId="13" borderId="17" xfId="0" applyFont="1" applyFill="1" applyBorder="1" applyAlignment="1">
      <alignment horizontal="center" vertical="center" wrapText="1"/>
    </xf>
    <xf numFmtId="0" fontId="14" fillId="13" borderId="21" xfId="0" applyFont="1" applyFill="1" applyBorder="1" applyAlignment="1">
      <alignment horizontal="center" vertical="center" wrapText="1"/>
    </xf>
    <xf numFmtId="0" fontId="23" fillId="8" borderId="0" xfId="0" applyFont="1" applyFill="1" applyAlignment="1">
      <alignment horizontal="left"/>
    </xf>
    <xf numFmtId="0" fontId="23" fillId="8" borderId="0" xfId="0" applyFont="1" applyFill="1" applyAlignment="1">
      <alignment horizontal="left" vertical="center"/>
    </xf>
    <xf numFmtId="0" fontId="16" fillId="6" borderId="9" xfId="0" applyFont="1" applyFill="1" applyBorder="1" applyAlignment="1">
      <alignment horizontal="left" vertical="center" wrapText="1"/>
    </xf>
    <xf numFmtId="0" fontId="16" fillId="6" borderId="33" xfId="0" applyFont="1" applyFill="1" applyBorder="1" applyAlignment="1">
      <alignment horizontal="left" vertical="center" wrapText="1"/>
    </xf>
    <xf numFmtId="0" fontId="16" fillId="6" borderId="34" xfId="0" applyFont="1" applyFill="1" applyBorder="1" applyAlignment="1">
      <alignment horizontal="left" vertical="center" wrapText="1"/>
    </xf>
    <xf numFmtId="0" fontId="14" fillId="6" borderId="7" xfId="0" applyFont="1" applyFill="1" applyBorder="1" applyAlignment="1">
      <alignment horizontal="left" vertical="center"/>
    </xf>
    <xf numFmtId="0" fontId="14" fillId="6" borderId="31" xfId="0" applyFont="1" applyFill="1" applyBorder="1" applyAlignment="1">
      <alignment horizontal="left" vertical="center"/>
    </xf>
    <xf numFmtId="0" fontId="14" fillId="6" borderId="32" xfId="0" applyFont="1" applyFill="1" applyBorder="1" applyAlignment="1">
      <alignment horizontal="left" vertical="center"/>
    </xf>
    <xf numFmtId="0" fontId="14" fillId="7" borderId="9" xfId="0" applyFont="1" applyFill="1" applyBorder="1" applyAlignment="1">
      <alignment horizontal="left" vertical="center"/>
    </xf>
    <xf numFmtId="0" fontId="14" fillId="7" borderId="33" xfId="0" applyFont="1" applyFill="1" applyBorder="1" applyAlignment="1">
      <alignment horizontal="left" vertical="center"/>
    </xf>
    <xf numFmtId="0" fontId="14" fillId="7" borderId="34" xfId="0" applyFont="1" applyFill="1" applyBorder="1" applyAlignment="1">
      <alignment horizontal="left" vertical="center"/>
    </xf>
    <xf numFmtId="0" fontId="16" fillId="6" borderId="7" xfId="0" applyFont="1" applyFill="1" applyBorder="1" applyAlignment="1">
      <alignment horizontal="left" vertical="center" wrapText="1"/>
    </xf>
    <xf numFmtId="0" fontId="16" fillId="6" borderId="35" xfId="0" applyFont="1" applyFill="1" applyBorder="1" applyAlignment="1">
      <alignment horizontal="left" vertical="center" wrapText="1"/>
    </xf>
    <xf numFmtId="0" fontId="14" fillId="6" borderId="5" xfId="0" applyFont="1" applyFill="1" applyBorder="1" applyAlignment="1">
      <alignment horizontal="center" vertical="center" wrapText="1"/>
    </xf>
    <xf numFmtId="0" fontId="14" fillId="6" borderId="23" xfId="0" applyFont="1" applyFill="1" applyBorder="1" applyAlignment="1">
      <alignment horizontal="center" vertical="center" wrapText="1"/>
    </xf>
    <xf numFmtId="0" fontId="14" fillId="6" borderId="24" xfId="0" applyFont="1" applyFill="1" applyBorder="1" applyAlignment="1">
      <alignment horizontal="center" vertical="center" wrapText="1"/>
    </xf>
    <xf numFmtId="0" fontId="23" fillId="8" borderId="19" xfId="0" applyFont="1" applyFill="1" applyBorder="1" applyAlignment="1">
      <alignment horizontal="left"/>
    </xf>
    <xf numFmtId="0" fontId="16" fillId="6" borderId="5" xfId="0" applyFont="1" applyFill="1" applyBorder="1" applyAlignment="1">
      <alignment horizontal="center" vertical="center" wrapText="1"/>
    </xf>
    <xf numFmtId="0" fontId="16" fillId="6" borderId="23" xfId="0" applyFont="1" applyFill="1" applyBorder="1" applyAlignment="1">
      <alignment horizontal="center" vertical="center" wrapText="1"/>
    </xf>
    <xf numFmtId="0" fontId="16" fillId="6" borderId="36" xfId="0" applyFont="1" applyFill="1" applyBorder="1" applyAlignment="1">
      <alignment horizontal="center" vertical="center" wrapText="1"/>
    </xf>
    <xf numFmtId="0" fontId="14" fillId="15" borderId="28" xfId="0" applyFont="1" applyFill="1" applyBorder="1" applyAlignment="1">
      <alignment horizontal="left" vertical="center" wrapText="1"/>
    </xf>
    <xf numFmtId="0" fontId="14" fillId="15" borderId="27" xfId="0" applyFont="1" applyFill="1" applyBorder="1" applyAlignment="1">
      <alignment horizontal="left" vertical="center" wrapText="1"/>
    </xf>
    <xf numFmtId="0" fontId="14" fillId="15" borderId="7" xfId="0" applyFont="1" applyFill="1" applyBorder="1" applyAlignment="1">
      <alignment horizontal="left" vertical="center" wrapText="1"/>
    </xf>
    <xf numFmtId="0" fontId="14" fillId="15" borderId="35" xfId="0" applyFont="1" applyFill="1" applyBorder="1" applyAlignment="1">
      <alignment horizontal="left" vertical="center" wrapText="1"/>
    </xf>
    <xf numFmtId="0" fontId="19" fillId="16" borderId="20" xfId="0" applyFont="1" applyFill="1" applyBorder="1" applyAlignment="1">
      <alignment horizontal="right" vertical="center"/>
    </xf>
    <xf numFmtId="0" fontId="19" fillId="16" borderId="22" xfId="0" applyFont="1" applyFill="1" applyBorder="1" applyAlignment="1">
      <alignment horizontal="right" vertical="center"/>
    </xf>
    <xf numFmtId="0" fontId="19" fillId="16" borderId="43" xfId="0" applyFont="1" applyFill="1" applyBorder="1" applyAlignment="1">
      <alignment horizontal="right" vertical="center"/>
    </xf>
    <xf numFmtId="0" fontId="19" fillId="12" borderId="44" xfId="0" applyFont="1" applyFill="1" applyBorder="1" applyAlignment="1" applyProtection="1">
      <alignment horizontal="center" vertical="center"/>
      <protection locked="0" hidden="1"/>
    </xf>
    <xf numFmtId="0" fontId="19" fillId="12" borderId="41" xfId="0" applyFont="1" applyFill="1" applyBorder="1" applyAlignment="1" applyProtection="1">
      <alignment horizontal="center" vertical="center"/>
      <protection locked="0" hidden="1"/>
    </xf>
    <xf numFmtId="0" fontId="20" fillId="3" borderId="41" xfId="0" applyFont="1" applyFill="1" applyBorder="1" applyAlignment="1" applyProtection="1">
      <alignment horizontal="center" vertical="center" wrapText="1"/>
      <protection hidden="1"/>
    </xf>
    <xf numFmtId="0" fontId="20" fillId="3" borderId="45" xfId="0" applyFont="1" applyFill="1" applyBorder="1" applyAlignment="1" applyProtection="1">
      <alignment horizontal="center" vertical="center" wrapText="1"/>
      <protection hidden="1"/>
    </xf>
    <xf numFmtId="0" fontId="22" fillId="16" borderId="20" xfId="0" applyFont="1" applyFill="1" applyBorder="1" applyAlignment="1" applyProtection="1">
      <alignment horizontal="center" vertical="center" wrapText="1"/>
      <protection hidden="1"/>
    </xf>
    <xf numFmtId="0" fontId="22" fillId="16" borderId="22" xfId="0" applyFont="1" applyFill="1" applyBorder="1" applyAlignment="1" applyProtection="1">
      <alignment horizontal="center" vertical="center" wrapText="1"/>
      <protection hidden="1"/>
    </xf>
    <xf numFmtId="0" fontId="22" fillId="16" borderId="26" xfId="0" applyFont="1" applyFill="1" applyBorder="1" applyAlignment="1" applyProtection="1">
      <alignment horizontal="center" vertical="center" wrapText="1"/>
      <protection hidden="1"/>
    </xf>
    <xf numFmtId="0" fontId="21" fillId="16" borderId="20" xfId="0" applyFont="1" applyFill="1" applyBorder="1" applyAlignment="1">
      <alignment horizontal="center" vertical="center"/>
    </xf>
    <xf numFmtId="0" fontId="21" fillId="16" borderId="22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8585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8585"/>
      <color rgb="FFCCCCFF"/>
      <color rgb="FFFF7D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FFBFA-3B7B-457B-9178-A5CAC36232BD}">
  <dimension ref="A1:IX60"/>
  <sheetViews>
    <sheetView tabSelected="1" zoomScale="55" zoomScaleNormal="55" workbookViewId="0">
      <selection activeCell="E32" sqref="E32"/>
    </sheetView>
  </sheetViews>
  <sheetFormatPr defaultColWidth="34.28515625" defaultRowHeight="15" x14ac:dyDescent="0.25"/>
  <cols>
    <col min="1" max="1" width="5.28515625" style="20" customWidth="1"/>
    <col min="2" max="2" width="25.85546875" style="20" customWidth="1"/>
    <col min="3" max="3" width="5.28515625" style="20" customWidth="1"/>
    <col min="4" max="4" width="118.28515625" style="20" customWidth="1"/>
    <col min="5" max="5" width="16.42578125" style="20" customWidth="1"/>
    <col min="6" max="6" width="20.85546875" style="20" customWidth="1"/>
    <col min="7" max="7" width="34.28515625" style="20"/>
    <col min="8" max="8" width="31.5703125" style="20" customWidth="1"/>
    <col min="9" max="9" width="23.5703125" style="20" bestFit="1" customWidth="1"/>
    <col min="10" max="16384" width="34.28515625" style="20"/>
  </cols>
  <sheetData>
    <row r="1" spans="1:258" ht="8.25" customHeight="1" x14ac:dyDescent="0.25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19"/>
      <c r="ER1" s="19"/>
      <c r="ES1" s="19"/>
      <c r="ET1" s="19"/>
      <c r="EU1" s="19"/>
      <c r="EV1" s="19"/>
      <c r="EW1" s="19"/>
      <c r="EX1" s="19"/>
      <c r="EY1" s="19"/>
      <c r="EZ1" s="19"/>
      <c r="FA1" s="19"/>
      <c r="FB1" s="19"/>
      <c r="FC1" s="19"/>
      <c r="FD1" s="19"/>
      <c r="FE1" s="19"/>
      <c r="FF1" s="19"/>
      <c r="FG1" s="19"/>
      <c r="FH1" s="19"/>
      <c r="FI1" s="19"/>
      <c r="FJ1" s="19"/>
      <c r="FK1" s="19"/>
      <c r="FL1" s="19"/>
      <c r="FM1" s="19"/>
      <c r="FN1" s="19"/>
      <c r="FO1" s="19"/>
      <c r="FP1" s="19"/>
      <c r="FQ1" s="19"/>
      <c r="FR1" s="19"/>
      <c r="FS1" s="19"/>
      <c r="FT1" s="19"/>
      <c r="FU1" s="19"/>
      <c r="FV1" s="19"/>
      <c r="FW1" s="19"/>
      <c r="FX1" s="19"/>
      <c r="FY1" s="19"/>
      <c r="FZ1" s="19"/>
      <c r="GA1" s="19"/>
      <c r="GB1" s="19"/>
      <c r="GC1" s="19"/>
      <c r="GD1" s="19"/>
      <c r="GE1" s="19"/>
      <c r="GF1" s="19"/>
      <c r="GG1" s="19"/>
      <c r="GH1" s="19"/>
      <c r="GI1" s="19"/>
      <c r="GJ1" s="19"/>
      <c r="GK1" s="19"/>
      <c r="GL1" s="19"/>
      <c r="GM1" s="19"/>
      <c r="GN1" s="19"/>
      <c r="GO1" s="19"/>
      <c r="GP1" s="19"/>
      <c r="GQ1" s="19"/>
      <c r="GR1" s="19"/>
      <c r="GS1" s="19"/>
      <c r="GT1" s="19"/>
      <c r="GU1" s="19"/>
      <c r="GV1" s="19"/>
      <c r="GW1" s="19"/>
      <c r="GX1" s="19"/>
      <c r="GY1" s="19"/>
      <c r="GZ1" s="19"/>
      <c r="HA1" s="19"/>
      <c r="HB1" s="19"/>
      <c r="HC1" s="19"/>
      <c r="HD1" s="19"/>
      <c r="HE1" s="19"/>
      <c r="HF1" s="19"/>
      <c r="HG1" s="19"/>
      <c r="HH1" s="19"/>
      <c r="HI1" s="19"/>
      <c r="HJ1" s="19"/>
      <c r="HK1" s="19"/>
      <c r="HL1" s="19"/>
      <c r="HM1" s="19"/>
      <c r="HN1" s="19"/>
      <c r="HO1" s="19"/>
      <c r="HP1" s="19"/>
      <c r="HQ1" s="19"/>
      <c r="HR1" s="19"/>
      <c r="HS1" s="19"/>
      <c r="HT1" s="19"/>
      <c r="HU1" s="19"/>
      <c r="HV1" s="19"/>
      <c r="HW1" s="19"/>
      <c r="HX1" s="19"/>
      <c r="HY1" s="19"/>
      <c r="HZ1" s="19"/>
      <c r="IA1" s="19"/>
      <c r="IB1" s="19"/>
      <c r="IC1" s="19"/>
      <c r="ID1" s="19"/>
      <c r="IE1" s="19"/>
      <c r="IF1" s="19"/>
      <c r="IG1" s="19"/>
      <c r="IH1" s="19"/>
      <c r="II1" s="19"/>
      <c r="IJ1" s="19"/>
      <c r="IK1" s="19"/>
      <c r="IL1" s="19"/>
      <c r="IM1" s="19"/>
      <c r="IN1" s="19"/>
      <c r="IO1" s="19"/>
      <c r="IP1" s="19"/>
      <c r="IQ1" s="19"/>
      <c r="IR1" s="19"/>
      <c r="IS1" s="19"/>
      <c r="IT1" s="19"/>
      <c r="IU1" s="19"/>
      <c r="IV1" s="19"/>
      <c r="IW1" s="19"/>
      <c r="IX1" s="19"/>
    </row>
    <row r="2" spans="1:258" s="21" customFormat="1" ht="73.5" customHeight="1" thickBot="1" x14ac:dyDescent="0.3">
      <c r="B2" s="113" t="s">
        <v>40</v>
      </c>
      <c r="C2" s="113"/>
      <c r="D2" s="113"/>
      <c r="E2" s="113"/>
      <c r="F2" s="113"/>
      <c r="G2" s="113"/>
      <c r="H2" s="113"/>
      <c r="I2" s="113"/>
    </row>
    <row r="3" spans="1:258" ht="29.25" customHeight="1" thickBot="1" x14ac:dyDescent="0.3">
      <c r="B3" s="114" t="s">
        <v>0</v>
      </c>
      <c r="C3" s="115"/>
      <c r="D3" s="116"/>
      <c r="E3" s="22" t="s">
        <v>32</v>
      </c>
      <c r="F3" s="22" t="s">
        <v>33</v>
      </c>
      <c r="G3" s="22" t="s">
        <v>1</v>
      </c>
      <c r="H3" s="23" t="s">
        <v>2</v>
      </c>
      <c r="I3" s="24" t="s">
        <v>3</v>
      </c>
    </row>
    <row r="4" spans="1:258" ht="14.25" customHeight="1" thickBot="1" x14ac:dyDescent="0.3">
      <c r="B4" s="25"/>
      <c r="C4" s="25"/>
      <c r="D4" s="26"/>
      <c r="E4" s="27"/>
      <c r="F4" s="28"/>
      <c r="G4" s="25"/>
      <c r="H4" s="25"/>
      <c r="I4" s="29"/>
    </row>
    <row r="5" spans="1:258" ht="29.25" customHeight="1" x14ac:dyDescent="0.25">
      <c r="B5" s="125" t="s">
        <v>43</v>
      </c>
      <c r="C5" s="123" t="s">
        <v>39</v>
      </c>
      <c r="D5" s="124"/>
      <c r="E5" s="30"/>
      <c r="F5" s="31" t="s">
        <v>34</v>
      </c>
      <c r="G5" s="32" t="s">
        <v>54</v>
      </c>
      <c r="H5" s="33" t="str">
        <f>IF(E5="","",IF(NOT(ISNUMBER(E5)),"Digite um número válido",IF(E5&gt;2,(60),(E5*30))))</f>
        <v/>
      </c>
      <c r="I5" s="34">
        <v>60</v>
      </c>
    </row>
    <row r="6" spans="1:258" ht="29.25" customHeight="1" x14ac:dyDescent="0.25">
      <c r="B6" s="126"/>
      <c r="C6" s="121" t="s">
        <v>29</v>
      </c>
      <c r="D6" s="122"/>
      <c r="E6" s="35"/>
      <c r="F6" s="36" t="s">
        <v>34</v>
      </c>
      <c r="G6" s="37" t="s">
        <v>55</v>
      </c>
      <c r="H6" s="38" t="str">
        <f>IF(E6="","",IF(NOT(ISNUMBER(E6)),"Digite um número válido",E6*60))</f>
        <v/>
      </c>
      <c r="I6" s="39" t="s">
        <v>4</v>
      </c>
    </row>
    <row r="7" spans="1:258" ht="29.25" customHeight="1" x14ac:dyDescent="0.25">
      <c r="B7" s="126"/>
      <c r="C7" s="121" t="s">
        <v>23</v>
      </c>
      <c r="D7" s="122"/>
      <c r="E7" s="40"/>
      <c r="F7" s="41" t="s">
        <v>36</v>
      </c>
      <c r="G7" s="37" t="s">
        <v>54</v>
      </c>
      <c r="H7" s="42" t="str">
        <f>IF(E7="","",IF(NOT(ISNUMBER(E7)),"Digite um número válido",E7*30))</f>
        <v/>
      </c>
      <c r="I7" s="39" t="s">
        <v>4</v>
      </c>
    </row>
    <row r="8" spans="1:258" ht="29.25" customHeight="1" x14ac:dyDescent="0.25">
      <c r="B8" s="126"/>
      <c r="C8" s="121" t="s">
        <v>24</v>
      </c>
      <c r="D8" s="122"/>
      <c r="E8" s="40"/>
      <c r="F8" s="41" t="s">
        <v>36</v>
      </c>
      <c r="G8" s="37" t="s">
        <v>53</v>
      </c>
      <c r="H8" s="42" t="str">
        <f>IF(E8="","",IF(NOT(ISNUMBER(E8)),"Digite um número válido",E8*20))</f>
        <v/>
      </c>
      <c r="I8" s="39" t="s">
        <v>4</v>
      </c>
      <c r="K8" s="43"/>
    </row>
    <row r="9" spans="1:258" ht="29.25" customHeight="1" thickBot="1" x14ac:dyDescent="0.3">
      <c r="B9" s="126"/>
      <c r="C9" s="119" t="s">
        <v>25</v>
      </c>
      <c r="D9" s="120"/>
      <c r="E9" s="44"/>
      <c r="F9" s="45" t="s">
        <v>36</v>
      </c>
      <c r="G9" s="46" t="s">
        <v>52</v>
      </c>
      <c r="H9" s="47" t="str">
        <f>IF(E9="","",IF(NOT(ISNUMBER(E9)),"Digite um número válido",E9*10))</f>
        <v/>
      </c>
      <c r="I9" s="48" t="s">
        <v>4</v>
      </c>
    </row>
    <row r="10" spans="1:258" ht="12.75" customHeight="1" thickBot="1" x14ac:dyDescent="0.3">
      <c r="B10" s="49"/>
      <c r="C10" s="25"/>
      <c r="D10" s="26"/>
      <c r="E10" s="27"/>
      <c r="F10" s="28"/>
      <c r="G10" s="25"/>
      <c r="H10" s="25"/>
      <c r="I10" s="29"/>
    </row>
    <row r="11" spans="1:258" ht="29.25" customHeight="1" x14ac:dyDescent="0.25">
      <c r="B11" s="144" t="s">
        <v>44</v>
      </c>
      <c r="C11" s="138" t="s">
        <v>42</v>
      </c>
      <c r="D11" s="139"/>
      <c r="E11" s="50"/>
      <c r="F11" s="51" t="s">
        <v>67</v>
      </c>
      <c r="G11" s="52" t="s">
        <v>5</v>
      </c>
      <c r="H11" s="53" t="str">
        <f>IF(E11="","",IF(NOT(ISNUMBER(E11)),"Digite um número válido",E11*0.1))</f>
        <v/>
      </c>
      <c r="I11" s="54" t="s">
        <v>4</v>
      </c>
    </row>
    <row r="12" spans="1:258" ht="29.25" customHeight="1" x14ac:dyDescent="0.25">
      <c r="B12" s="145"/>
      <c r="C12" s="129" t="s">
        <v>46</v>
      </c>
      <c r="D12" s="130"/>
      <c r="E12" s="130"/>
      <c r="F12" s="130"/>
      <c r="G12" s="130"/>
      <c r="H12" s="130"/>
      <c r="I12" s="131"/>
    </row>
    <row r="13" spans="1:258" ht="29.25" customHeight="1" x14ac:dyDescent="0.25">
      <c r="B13" s="145"/>
      <c r="C13" s="55"/>
      <c r="D13" s="56" t="s">
        <v>48</v>
      </c>
      <c r="E13" s="57"/>
      <c r="F13" s="58" t="s">
        <v>68</v>
      </c>
      <c r="G13" s="59" t="s">
        <v>11</v>
      </c>
      <c r="H13" s="60" t="str">
        <f>IF(E13="","",IF(NOT(ISNUMBER(E13)),"Digite um número válido",IF(E13&gt;60,(60),(E13))))</f>
        <v/>
      </c>
      <c r="I13" s="61" t="s">
        <v>20</v>
      </c>
    </row>
    <row r="14" spans="1:258" ht="29.25" customHeight="1" x14ac:dyDescent="0.25">
      <c r="B14" s="145"/>
      <c r="C14" s="62"/>
      <c r="D14" s="63" t="s">
        <v>47</v>
      </c>
      <c r="E14" s="57"/>
      <c r="F14" s="58" t="s">
        <v>68</v>
      </c>
      <c r="G14" s="59" t="s">
        <v>11</v>
      </c>
      <c r="H14" s="60" t="str">
        <f>IF(E14="","",IF(NOT(ISNUMBER(E14)),"Digite um número válido",IF(E14&gt;30,(30),(E14))))</f>
        <v/>
      </c>
      <c r="I14" s="61" t="s">
        <v>21</v>
      </c>
    </row>
    <row r="15" spans="1:258" ht="29.25" customHeight="1" x14ac:dyDescent="0.25">
      <c r="B15" s="145"/>
      <c r="C15" s="129" t="s">
        <v>49</v>
      </c>
      <c r="D15" s="130"/>
      <c r="E15" s="130"/>
      <c r="F15" s="130"/>
      <c r="G15" s="130"/>
      <c r="H15" s="130"/>
      <c r="I15" s="131"/>
    </row>
    <row r="16" spans="1:258" ht="29.25" customHeight="1" x14ac:dyDescent="0.25">
      <c r="B16" s="145"/>
      <c r="C16" s="55"/>
      <c r="D16" s="56" t="s">
        <v>48</v>
      </c>
      <c r="E16" s="57"/>
      <c r="F16" s="58" t="s">
        <v>69</v>
      </c>
      <c r="G16" s="59" t="s">
        <v>27</v>
      </c>
      <c r="H16" s="60" t="str">
        <f>IF(E16="","",IF(NOT(ISNUMBER(E16)),"Digite um número válido",ROUNDDOWN(IF(E16&gt;60,(30),(E16*0.5)),0)))</f>
        <v/>
      </c>
      <c r="I16" s="61" t="s">
        <v>21</v>
      </c>
    </row>
    <row r="17" spans="2:9" ht="29.25" customHeight="1" thickBot="1" x14ac:dyDescent="0.3">
      <c r="B17" s="146"/>
      <c r="C17" s="64"/>
      <c r="D17" s="65" t="s">
        <v>47</v>
      </c>
      <c r="E17" s="66"/>
      <c r="F17" s="67" t="s">
        <v>69</v>
      </c>
      <c r="G17" s="68" t="s">
        <v>27</v>
      </c>
      <c r="H17" s="69" t="str">
        <f>IF(E17="","",IF(NOT(ISNUMBER(E17)),"Digite um número válido",ROUNDDOWN(IF(E17&gt;30,(15),(E17*0.5)),0)))</f>
        <v/>
      </c>
      <c r="I17" s="70" t="s">
        <v>28</v>
      </c>
    </row>
    <row r="18" spans="2:9" ht="12.75" customHeight="1" thickBot="1" x14ac:dyDescent="0.3">
      <c r="B18" s="71"/>
      <c r="C18" s="71"/>
      <c r="D18" s="72"/>
      <c r="E18" s="73"/>
      <c r="F18" s="74"/>
      <c r="G18" s="75"/>
      <c r="H18" s="75"/>
      <c r="I18" s="76"/>
    </row>
    <row r="19" spans="2:9" ht="29.25" customHeight="1" x14ac:dyDescent="0.25">
      <c r="B19" s="117" t="s">
        <v>45</v>
      </c>
      <c r="C19" s="149" t="s">
        <v>26</v>
      </c>
      <c r="D19" s="150"/>
      <c r="E19" s="50"/>
      <c r="F19" s="77" t="s">
        <v>34</v>
      </c>
      <c r="G19" s="78" t="s">
        <v>62</v>
      </c>
      <c r="H19" s="79" t="str">
        <f>IF(E19="","",IF(NOT(ISNUMBER(E19)),"Digite um número válido",E19*60))</f>
        <v/>
      </c>
      <c r="I19" s="80" t="s">
        <v>4</v>
      </c>
    </row>
    <row r="20" spans="2:9" ht="29.25" customHeight="1" thickBot="1" x14ac:dyDescent="0.3">
      <c r="B20" s="118"/>
      <c r="C20" s="147" t="s">
        <v>22</v>
      </c>
      <c r="D20" s="148"/>
      <c r="E20" s="66"/>
      <c r="F20" s="81" t="s">
        <v>67</v>
      </c>
      <c r="G20" s="82" t="s">
        <v>5</v>
      </c>
      <c r="H20" s="83" t="str">
        <f>IF(E20="","",IF(NOT(ISNUMBER(E20)),"Digite um número válido",IF(E20&gt;600,(60),(E20*0.1))))</f>
        <v/>
      </c>
      <c r="I20" s="84" t="s">
        <v>20</v>
      </c>
    </row>
    <row r="21" spans="2:9" ht="12.75" customHeight="1" thickBot="1" x14ac:dyDescent="0.3">
      <c r="B21" s="85"/>
      <c r="C21" s="75"/>
      <c r="D21" s="72"/>
      <c r="E21" s="73"/>
      <c r="F21" s="74"/>
      <c r="G21" s="75"/>
      <c r="H21" s="75"/>
      <c r="I21" s="76"/>
    </row>
    <row r="22" spans="2:9" ht="29.25" customHeight="1" x14ac:dyDescent="0.25">
      <c r="B22" s="140" t="s">
        <v>50</v>
      </c>
      <c r="C22" s="132" t="s">
        <v>6</v>
      </c>
      <c r="D22" s="133"/>
      <c r="E22" s="133"/>
      <c r="F22" s="133"/>
      <c r="G22" s="133"/>
      <c r="H22" s="133"/>
      <c r="I22" s="134"/>
    </row>
    <row r="23" spans="2:9" ht="29.25" customHeight="1" x14ac:dyDescent="0.25">
      <c r="B23" s="141"/>
      <c r="C23" s="86"/>
      <c r="D23" s="87" t="s">
        <v>7</v>
      </c>
      <c r="E23" s="88"/>
      <c r="F23" s="89" t="s">
        <v>34</v>
      </c>
      <c r="G23" s="90" t="s">
        <v>61</v>
      </c>
      <c r="H23" s="91" t="str">
        <f>IF(E23="","",IF(NOT(ISNUMBER(E23)),"Digite um número válido",E23*30))</f>
        <v/>
      </c>
      <c r="I23" s="92" t="s">
        <v>4</v>
      </c>
    </row>
    <row r="24" spans="2:9" ht="29.25" customHeight="1" x14ac:dyDescent="0.25">
      <c r="B24" s="141"/>
      <c r="C24" s="86"/>
      <c r="D24" s="87" t="s">
        <v>8</v>
      </c>
      <c r="E24" s="88"/>
      <c r="F24" s="89" t="s">
        <v>34</v>
      </c>
      <c r="G24" s="90" t="s">
        <v>62</v>
      </c>
      <c r="H24" s="91" t="str">
        <f>IF(E24="","",IF(NOT(ISNUMBER(E24)),"Digite um número válido",E24*60))</f>
        <v/>
      </c>
      <c r="I24" s="92" t="s">
        <v>4</v>
      </c>
    </row>
    <row r="25" spans="2:9" ht="29.25" customHeight="1" x14ac:dyDescent="0.25">
      <c r="B25" s="141"/>
      <c r="C25" s="86"/>
      <c r="D25" s="87" t="s">
        <v>9</v>
      </c>
      <c r="E25" s="88"/>
      <c r="F25" s="89" t="s">
        <v>34</v>
      </c>
      <c r="G25" s="90" t="s">
        <v>62</v>
      </c>
      <c r="H25" s="91" t="str">
        <f>IF(E25="","",IF(NOT(ISNUMBER(E25)),"Digite um número válido",E25*60))</f>
        <v/>
      </c>
      <c r="I25" s="92" t="s">
        <v>4</v>
      </c>
    </row>
    <row r="26" spans="2:9" ht="29.25" customHeight="1" x14ac:dyDescent="0.25">
      <c r="B26" s="141"/>
      <c r="C26" s="86"/>
      <c r="D26" s="87" t="s">
        <v>30</v>
      </c>
      <c r="E26" s="88"/>
      <c r="F26" s="89" t="s">
        <v>34</v>
      </c>
      <c r="G26" s="90" t="s">
        <v>61</v>
      </c>
      <c r="H26" s="91" t="str">
        <f>IF(E26="","",IF(NOT(ISNUMBER(E26)),"Digite um número válido",E26*30))</f>
        <v/>
      </c>
      <c r="I26" s="92" t="s">
        <v>4</v>
      </c>
    </row>
    <row r="27" spans="2:9" ht="29.25" customHeight="1" x14ac:dyDescent="0.25">
      <c r="B27" s="141"/>
      <c r="C27" s="86"/>
      <c r="D27" s="87" t="s">
        <v>31</v>
      </c>
      <c r="E27" s="88"/>
      <c r="F27" s="89" t="s">
        <v>34</v>
      </c>
      <c r="G27" s="90" t="s">
        <v>61</v>
      </c>
      <c r="H27" s="91" t="str">
        <f>IF(E27="","",IF(NOT(ISNUMBER(E27)),"Digite um número válido",E27*30))</f>
        <v/>
      </c>
      <c r="I27" s="92" t="s">
        <v>4</v>
      </c>
    </row>
    <row r="28" spans="2:9" ht="29.25" customHeight="1" x14ac:dyDescent="0.25">
      <c r="B28" s="141"/>
      <c r="C28" s="135" t="s">
        <v>13</v>
      </c>
      <c r="D28" s="136"/>
      <c r="E28" s="136"/>
      <c r="F28" s="136"/>
      <c r="G28" s="136"/>
      <c r="H28" s="136"/>
      <c r="I28" s="137"/>
    </row>
    <row r="29" spans="2:9" ht="29.25" customHeight="1" x14ac:dyDescent="0.25">
      <c r="B29" s="141"/>
      <c r="C29" s="86"/>
      <c r="D29" s="87" t="s">
        <v>10</v>
      </c>
      <c r="E29" s="88"/>
      <c r="F29" s="89" t="s">
        <v>35</v>
      </c>
      <c r="G29" s="90" t="s">
        <v>56</v>
      </c>
      <c r="H29" s="91" t="str">
        <f>IF(E29="","",IF(NOT(ISNUMBER(E29)),"Digite um número válido",IF(E29&gt;12,(60),(E29*5))))</f>
        <v/>
      </c>
      <c r="I29" s="92" t="s">
        <v>20</v>
      </c>
    </row>
    <row r="30" spans="2:9" ht="29.25" customHeight="1" x14ac:dyDescent="0.25">
      <c r="B30" s="141"/>
      <c r="C30" s="86"/>
      <c r="D30" s="87" t="s">
        <v>12</v>
      </c>
      <c r="E30" s="88"/>
      <c r="F30" s="89" t="s">
        <v>35</v>
      </c>
      <c r="G30" s="90" t="s">
        <v>57</v>
      </c>
      <c r="H30" s="91" t="str">
        <f>IF(E30="","",IF(NOT(ISNUMBER(E30)),"Digite um número válido",IF(E30&gt;4,(60),(E30*15))))</f>
        <v/>
      </c>
      <c r="I30" s="92" t="s">
        <v>20</v>
      </c>
    </row>
    <row r="31" spans="2:9" ht="29.25" customHeight="1" x14ac:dyDescent="0.25">
      <c r="B31" s="141"/>
      <c r="C31" s="86"/>
      <c r="D31" s="87" t="s">
        <v>14</v>
      </c>
      <c r="E31" s="88"/>
      <c r="F31" s="89" t="s">
        <v>35</v>
      </c>
      <c r="G31" s="90" t="s">
        <v>58</v>
      </c>
      <c r="H31" s="91" t="str">
        <f>IF(E31="","",IF(NOT(ISNUMBER(E31)),"Digite um número válido",IF(E31&gt;6,(60),(E31*10))))</f>
        <v/>
      </c>
      <c r="I31" s="92" t="s">
        <v>20</v>
      </c>
    </row>
    <row r="32" spans="2:9" ht="29.25" customHeight="1" x14ac:dyDescent="0.25">
      <c r="B32" s="141"/>
      <c r="C32" s="86"/>
      <c r="D32" s="87" t="s">
        <v>15</v>
      </c>
      <c r="E32" s="88"/>
      <c r="F32" s="93" t="s">
        <v>35</v>
      </c>
      <c r="G32" s="90" t="s">
        <v>60</v>
      </c>
      <c r="H32" s="91" t="str">
        <f>IF(E32="","",IF(NOT(ISNUMBER(E32)),"Digite um número válido",IF(E32&gt;60,(60),(E32))))</f>
        <v/>
      </c>
      <c r="I32" s="92" t="s">
        <v>20</v>
      </c>
    </row>
    <row r="33" spans="1:10" ht="29.25" customHeight="1" x14ac:dyDescent="0.25">
      <c r="B33" s="141"/>
      <c r="C33" s="135" t="s">
        <v>16</v>
      </c>
      <c r="D33" s="136"/>
      <c r="E33" s="136"/>
      <c r="F33" s="136"/>
      <c r="G33" s="136"/>
      <c r="H33" s="136"/>
      <c r="I33" s="137"/>
    </row>
    <row r="34" spans="1:10" ht="29.25" customHeight="1" thickBot="1" x14ac:dyDescent="0.3">
      <c r="B34" s="142"/>
      <c r="C34" s="94"/>
      <c r="D34" s="95" t="s">
        <v>64</v>
      </c>
      <c r="E34" s="96"/>
      <c r="F34" s="97" t="s">
        <v>34</v>
      </c>
      <c r="G34" s="98" t="s">
        <v>51</v>
      </c>
      <c r="H34" s="99" t="str">
        <f>IF(E34="","",IF(NOT(ISNUMBER(E34)),"Digite um número válido",IF(E34&gt;2,(60),(E34*30))))</f>
        <v/>
      </c>
      <c r="I34" s="100" t="s">
        <v>20</v>
      </c>
    </row>
    <row r="35" spans="1:10" ht="12.75" customHeight="1" thickBot="1" x14ac:dyDescent="0.3">
      <c r="B35" s="85"/>
      <c r="C35" s="85"/>
      <c r="D35" s="72"/>
      <c r="E35" s="101"/>
      <c r="F35" s="102"/>
      <c r="G35" s="103"/>
      <c r="H35" s="104"/>
      <c r="I35" s="105"/>
    </row>
    <row r="36" spans="1:10" ht="54" customHeight="1" thickBot="1" x14ac:dyDescent="0.3">
      <c r="B36" s="151" t="s">
        <v>65</v>
      </c>
      <c r="C36" s="152"/>
      <c r="D36" s="153"/>
      <c r="E36" s="154" t="s">
        <v>66</v>
      </c>
      <c r="F36" s="155"/>
      <c r="G36" s="156" t="str">
        <f>IF(E36="-","&lt;-- Para efetivar o cálculo, informe o período de ingresso do estudante",IF(E36="Anterior a 2023.1","",IF(SUM(H19:H20)&gt;=30,"Atendeu a carga horária de Extensão**","Não atendeu ao mínimo de 30h em extensão")))</f>
        <v>&lt;-- Para efetivar o cálculo, informe o período de ingresso do estudante</v>
      </c>
      <c r="H36" s="156"/>
      <c r="I36" s="157"/>
    </row>
    <row r="37" spans="1:10" ht="12.75" customHeight="1" thickBot="1" x14ac:dyDescent="0.3">
      <c r="B37" s="85"/>
      <c r="C37" s="85"/>
      <c r="D37" s="72"/>
      <c r="E37" s="106"/>
      <c r="F37" s="107"/>
      <c r="G37" s="108"/>
      <c r="H37" s="109"/>
      <c r="I37" s="110"/>
    </row>
    <row r="38" spans="1:10" ht="99.75" customHeight="1" thickBot="1" x14ac:dyDescent="0.3">
      <c r="B38" s="161" t="s">
        <v>17</v>
      </c>
      <c r="C38" s="162"/>
      <c r="D38" s="162"/>
      <c r="E38" s="162"/>
      <c r="F38" s="111"/>
      <c r="G38" s="158" t="str" cm="1">
        <f t="array" ref="G38">IF(G36="&lt;-- Para efetivar o cálculo, informe o período de ingresso do estudante","",IF(G36="",SUM(H5:H9,H11,H13:H14,H16:H17,H19:H20,H23:H27,H29:H32,H34),IF(G36="Atendeu a carga horária de Extensão**",SUM(H5:H9,H11,H13:H14,H16:H17,H19:H20,H23:H27,H29:H32,H34),IF(G36="Não atendeu ao mínimo de 30h em extensão","Retornar processo em diligência para adição de, no mínimo, 30h em atividade(s) de extensão",Erro))))</f>
        <v/>
      </c>
      <c r="H38" s="159"/>
      <c r="I38" s="160"/>
    </row>
    <row r="39" spans="1:10" ht="18.75" x14ac:dyDescent="0.3">
      <c r="A39" s="19"/>
      <c r="B39" s="143" t="s">
        <v>37</v>
      </c>
      <c r="C39" s="143"/>
      <c r="D39" s="143"/>
      <c r="E39" s="143"/>
      <c r="F39" s="143"/>
      <c r="G39" s="112"/>
      <c r="H39" s="112"/>
      <c r="I39" s="112"/>
      <c r="J39" s="19"/>
    </row>
    <row r="40" spans="1:10" ht="18.75" x14ac:dyDescent="0.3">
      <c r="A40" s="19"/>
      <c r="B40" s="127" t="s">
        <v>38</v>
      </c>
      <c r="C40" s="127"/>
      <c r="D40" s="127"/>
      <c r="E40" s="127"/>
      <c r="F40" s="127"/>
      <c r="G40" s="112"/>
      <c r="H40" s="112"/>
      <c r="I40" s="112"/>
      <c r="J40" s="19"/>
    </row>
    <row r="41" spans="1:10" ht="18.75" x14ac:dyDescent="0.25">
      <c r="A41" s="19"/>
      <c r="B41" s="128" t="s">
        <v>59</v>
      </c>
      <c r="C41" s="128"/>
      <c r="D41" s="128"/>
      <c r="E41" s="128"/>
      <c r="F41" s="128"/>
      <c r="G41" s="19"/>
      <c r="H41" s="19"/>
      <c r="I41" s="19"/>
      <c r="J41" s="19"/>
    </row>
    <row r="42" spans="1:10" ht="18.75" x14ac:dyDescent="0.3">
      <c r="A42" s="19"/>
      <c r="B42" s="127" t="s">
        <v>18</v>
      </c>
      <c r="C42" s="127"/>
      <c r="D42" s="127"/>
      <c r="E42" s="127"/>
      <c r="F42" s="127"/>
      <c r="G42" s="19"/>
      <c r="H42" s="19"/>
      <c r="I42" s="19"/>
      <c r="J42" s="19"/>
    </row>
    <row r="43" spans="1:10" ht="18.75" x14ac:dyDescent="0.3">
      <c r="A43" s="19"/>
      <c r="B43" s="127" t="s">
        <v>19</v>
      </c>
      <c r="C43" s="127"/>
      <c r="D43" s="127"/>
      <c r="E43" s="127"/>
      <c r="F43" s="127"/>
      <c r="G43" s="19"/>
      <c r="H43" s="19"/>
      <c r="I43" s="19"/>
      <c r="J43" s="19"/>
    </row>
    <row r="44" spans="1:10" ht="18.75" x14ac:dyDescent="0.3">
      <c r="A44" s="19"/>
      <c r="B44" s="127" t="s">
        <v>41</v>
      </c>
      <c r="C44" s="127"/>
      <c r="D44" s="127"/>
      <c r="E44" s="127"/>
      <c r="F44" s="127"/>
      <c r="G44" s="19"/>
      <c r="H44" s="19"/>
      <c r="I44" s="19"/>
      <c r="J44" s="19"/>
    </row>
    <row r="45" spans="1:10" ht="18.75" x14ac:dyDescent="0.25">
      <c r="A45" s="19"/>
      <c r="B45" s="2"/>
      <c r="C45" s="2"/>
      <c r="D45" s="2"/>
      <c r="E45" s="2"/>
      <c r="F45" s="19"/>
      <c r="G45" s="19"/>
      <c r="H45" s="19"/>
      <c r="I45" s="19"/>
      <c r="J45" s="19"/>
    </row>
    <row r="46" spans="1:10" ht="18.75" x14ac:dyDescent="0.25">
      <c r="A46" s="19"/>
      <c r="B46" s="1"/>
      <c r="C46" s="1"/>
      <c r="D46" s="1"/>
      <c r="E46" s="1"/>
      <c r="F46" s="19"/>
      <c r="G46" s="19"/>
      <c r="H46" s="19"/>
      <c r="I46" s="19"/>
      <c r="J46" s="19"/>
    </row>
    <row r="47" spans="1:10" x14ac:dyDescent="0.25">
      <c r="A47" s="19"/>
      <c r="B47" s="19"/>
      <c r="C47" s="19"/>
      <c r="D47" s="19"/>
      <c r="E47" s="19"/>
      <c r="F47" s="19"/>
      <c r="G47" s="19"/>
      <c r="H47" s="19"/>
      <c r="I47" s="19"/>
      <c r="J47" s="19"/>
    </row>
    <row r="48" spans="1:10" x14ac:dyDescent="0.25">
      <c r="A48" s="19"/>
      <c r="B48" s="19"/>
      <c r="C48" s="19"/>
      <c r="D48" s="19"/>
      <c r="E48" s="19"/>
      <c r="F48" s="19"/>
      <c r="G48" s="19"/>
      <c r="H48" s="19"/>
      <c r="I48" s="19"/>
      <c r="J48" s="19"/>
    </row>
    <row r="49" spans="1:10" x14ac:dyDescent="0.25">
      <c r="A49" s="19"/>
      <c r="B49" s="19"/>
      <c r="C49" s="19"/>
      <c r="D49" s="19"/>
      <c r="E49" s="19"/>
      <c r="F49" s="19"/>
      <c r="G49" s="19"/>
      <c r="H49" s="19"/>
      <c r="I49" s="19"/>
      <c r="J49" s="19"/>
    </row>
    <row r="50" spans="1:10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/>
    </row>
    <row r="51" spans="1:10" x14ac:dyDescent="0.25">
      <c r="A51" s="19"/>
      <c r="B51" s="19"/>
      <c r="C51" s="19"/>
      <c r="D51" s="19"/>
      <c r="E51" s="19"/>
      <c r="F51" s="19"/>
      <c r="G51" s="19"/>
      <c r="H51" s="19"/>
      <c r="I51" s="19"/>
      <c r="J51" s="19"/>
    </row>
    <row r="52" spans="1:10" x14ac:dyDescent="0.25">
      <c r="A52" s="19"/>
      <c r="B52" s="19"/>
      <c r="C52" s="19"/>
      <c r="D52" s="19"/>
      <c r="E52" s="19"/>
      <c r="F52" s="19"/>
      <c r="G52" s="19"/>
      <c r="H52" s="19"/>
      <c r="I52" s="19"/>
      <c r="J52" s="19"/>
    </row>
    <row r="53" spans="1:10" x14ac:dyDescent="0.25">
      <c r="A53" s="19"/>
      <c r="B53" s="19"/>
      <c r="C53" s="19"/>
      <c r="D53" s="19"/>
      <c r="E53" s="19"/>
      <c r="F53" s="19"/>
      <c r="G53" s="19"/>
      <c r="H53" s="19"/>
      <c r="I53" s="19"/>
      <c r="J53" s="19"/>
    </row>
    <row r="54" spans="1:10" x14ac:dyDescent="0.25">
      <c r="A54" s="19"/>
      <c r="B54" s="19"/>
      <c r="C54" s="19"/>
      <c r="D54" s="19"/>
      <c r="E54" s="19"/>
      <c r="F54" s="19"/>
      <c r="G54" s="19"/>
      <c r="H54" s="19"/>
      <c r="I54" s="19"/>
      <c r="J54" s="19"/>
    </row>
    <row r="55" spans="1:10" x14ac:dyDescent="0.25">
      <c r="A55" s="19"/>
      <c r="B55" s="19"/>
      <c r="C55" s="19"/>
      <c r="D55" s="19"/>
      <c r="E55" s="19"/>
      <c r="F55" s="19"/>
      <c r="G55" s="19"/>
      <c r="H55" s="19"/>
      <c r="I55" s="19"/>
      <c r="J55" s="19"/>
    </row>
    <row r="56" spans="1:10" x14ac:dyDescent="0.25">
      <c r="A56" s="19"/>
      <c r="B56" s="19"/>
      <c r="C56" s="19"/>
      <c r="D56" s="19"/>
      <c r="E56" s="19"/>
      <c r="F56" s="19"/>
      <c r="G56" s="19"/>
      <c r="H56" s="19"/>
      <c r="I56" s="19"/>
      <c r="J56" s="19"/>
    </row>
    <row r="57" spans="1:10" x14ac:dyDescent="0.25">
      <c r="A57" s="19"/>
      <c r="B57" s="19"/>
      <c r="C57" s="19"/>
      <c r="D57" s="19"/>
      <c r="E57" s="19"/>
      <c r="F57" s="19"/>
      <c r="G57" s="19"/>
      <c r="H57" s="19"/>
      <c r="I57" s="19"/>
      <c r="J57" s="19"/>
    </row>
    <row r="58" spans="1:10" x14ac:dyDescent="0.25">
      <c r="A58" s="19"/>
      <c r="B58" s="19"/>
      <c r="C58" s="19"/>
      <c r="D58" s="19"/>
      <c r="E58" s="19"/>
      <c r="F58" s="19"/>
      <c r="G58" s="19"/>
      <c r="H58" s="19"/>
      <c r="I58" s="19"/>
      <c r="J58" s="19"/>
    </row>
    <row r="59" spans="1:10" x14ac:dyDescent="0.25">
      <c r="A59" s="19"/>
      <c r="B59" s="19"/>
      <c r="C59" s="19"/>
      <c r="D59" s="19"/>
      <c r="E59" s="19"/>
      <c r="F59" s="19"/>
      <c r="G59" s="19"/>
      <c r="H59" s="19"/>
      <c r="I59" s="19"/>
      <c r="J59" s="19"/>
    </row>
    <row r="60" spans="1:10" x14ac:dyDescent="0.25">
      <c r="A60" s="19"/>
      <c r="B60" s="19"/>
      <c r="C60" s="19"/>
      <c r="D60" s="19"/>
      <c r="E60" s="19"/>
      <c r="F60" s="19"/>
      <c r="G60" s="19"/>
      <c r="H60" s="19"/>
      <c r="I60" s="19"/>
      <c r="J60" s="19"/>
    </row>
  </sheetData>
  <sheetProtection algorithmName="SHA-512" hashValue="59BGmV7QK8mYYGpwvGyqPnE6mwJOb5ygthlyc9HGbXUuNmdpYc7nbIAzv80LsqBiqzppKjYN4G4g1RMJkpSSKg==" saltValue="TBgu3NT7wBK9uFxA0wzFrw==" spinCount="100000" sheet="1" objects="1" scenarios="1"/>
  <mergeCells count="30">
    <mergeCell ref="B36:D36"/>
    <mergeCell ref="E36:F36"/>
    <mergeCell ref="G36:I36"/>
    <mergeCell ref="B43:F43"/>
    <mergeCell ref="G38:I38"/>
    <mergeCell ref="B38:E38"/>
    <mergeCell ref="B44:F44"/>
    <mergeCell ref="B41:F41"/>
    <mergeCell ref="B42:F42"/>
    <mergeCell ref="C8:D8"/>
    <mergeCell ref="C12:I12"/>
    <mergeCell ref="C15:I15"/>
    <mergeCell ref="C22:I22"/>
    <mergeCell ref="C33:I33"/>
    <mergeCell ref="C28:I28"/>
    <mergeCell ref="C11:D11"/>
    <mergeCell ref="B22:B34"/>
    <mergeCell ref="B39:F39"/>
    <mergeCell ref="B40:F40"/>
    <mergeCell ref="B11:B17"/>
    <mergeCell ref="C20:D20"/>
    <mergeCell ref="C19:D19"/>
    <mergeCell ref="B2:I2"/>
    <mergeCell ref="B3:D3"/>
    <mergeCell ref="B19:B20"/>
    <mergeCell ref="C9:D9"/>
    <mergeCell ref="C7:D7"/>
    <mergeCell ref="C5:D5"/>
    <mergeCell ref="C6:D6"/>
    <mergeCell ref="B5:B9"/>
  </mergeCells>
  <conditionalFormatting sqref="G36:I36">
    <cfRule type="containsText" dxfId="3" priority="2" operator="containsText" text="Não atendeu ao mínimo de 30h em extensão">
      <formula>NOT(ISERROR(SEARCH("Não atendeu ao mínimo de 30h em extensão",G36)))</formula>
    </cfRule>
    <cfRule type="containsText" dxfId="2" priority="3" operator="containsText" text="&lt;-- Para efetivar o cálculo, informe o período de ingresso do estudante">
      <formula>NOT(ISERROR(SEARCH("&lt;-- Para efetivar o cálculo, informe o período de ingresso do estudante",G36)))</formula>
    </cfRule>
  </conditionalFormatting>
  <dataValidations count="1">
    <dataValidation type="list" allowBlank="1" showInputMessage="1" showErrorMessage="1" sqref="E36" xr:uid="{71554276-4E25-4B49-A59F-D7859268FD4B}">
      <formula1>"-,Anterior a 2023.1,2023.1 ou posterior"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C5AA3-2BFD-465B-B3A1-5E7E801CE15B}">
  <dimension ref="A1:IS59"/>
  <sheetViews>
    <sheetView zoomScale="55" zoomScaleNormal="55" workbookViewId="0">
      <selection activeCell="I3" sqref="I3"/>
    </sheetView>
  </sheetViews>
  <sheetFormatPr defaultColWidth="15.140625" defaultRowHeight="28.5" customHeight="1" x14ac:dyDescent="0.25"/>
  <cols>
    <col min="1" max="3" width="15.140625" style="5" customWidth="1"/>
    <col min="4" max="4" width="64.5703125" style="5" customWidth="1"/>
    <col min="5" max="5" width="40.28515625" style="5" customWidth="1"/>
    <col min="6" max="16384" width="15.140625" style="5"/>
  </cols>
  <sheetData>
    <row r="1" spans="1:253" ht="28.5" customHeight="1" thickBot="1" x14ac:dyDescent="0.3"/>
    <row r="2" spans="1:253" ht="61.5" customHeight="1" thickBot="1" x14ac:dyDescent="0.3">
      <c r="A2" s="4"/>
      <c r="B2" s="4"/>
      <c r="C2" s="4"/>
      <c r="D2" s="7" t="s">
        <v>0</v>
      </c>
      <c r="E2" s="8" t="s">
        <v>63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</row>
    <row r="3" spans="1:253" ht="61.5" customHeight="1" x14ac:dyDescent="0.25">
      <c r="A3" s="4"/>
      <c r="B3" s="4"/>
      <c r="C3" s="4"/>
      <c r="D3" s="9" t="s">
        <v>43</v>
      </c>
      <c r="E3" s="18">
        <f>SUM(Contabilização!H5:H9)</f>
        <v>0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</row>
    <row r="4" spans="1:253" ht="61.5" customHeight="1" x14ac:dyDescent="0.25">
      <c r="D4" s="10" t="s">
        <v>44</v>
      </c>
      <c r="E4" s="17">
        <f>SUM(Contabilização!H11,Contabilização!H13:H14,Contabilização!H16:H17)</f>
        <v>0</v>
      </c>
    </row>
    <row r="5" spans="1:253" ht="61.5" customHeight="1" x14ac:dyDescent="0.25">
      <c r="D5" s="11" t="s">
        <v>45</v>
      </c>
      <c r="E5" s="17">
        <f>SUM(Contabilização!H19:H20)</f>
        <v>0</v>
      </c>
    </row>
    <row r="6" spans="1:253" ht="61.5" customHeight="1" thickBot="1" x14ac:dyDescent="0.3">
      <c r="D6" s="12" t="s">
        <v>50</v>
      </c>
      <c r="E6" s="16">
        <f>SUM(Contabilização!H23:H27,Contabilização!H29:H32,Contabilização!H34)</f>
        <v>0</v>
      </c>
    </row>
    <row r="7" spans="1:253" ht="61.5" customHeight="1" thickBot="1" x14ac:dyDescent="0.3">
      <c r="D7" s="13" t="s">
        <v>17</v>
      </c>
      <c r="E7" s="15">
        <f>SUM(E3:E6)</f>
        <v>0</v>
      </c>
    </row>
    <row r="8" spans="1:253" ht="28.5" customHeight="1" x14ac:dyDescent="0.25">
      <c r="D8" s="4"/>
    </row>
    <row r="9" spans="1:253" ht="116.25" customHeight="1" x14ac:dyDescent="0.25">
      <c r="D9" s="6"/>
      <c r="E9" s="14" t="str">
        <f>IF(Contabilização!G36="Não atendeu ao mínimo de 30h em extensão","Não atendeu ao mínimo de 30h em extensão","")</f>
        <v/>
      </c>
      <c r="F9" s="3"/>
    </row>
    <row r="10" spans="1:253" ht="28.5" customHeight="1" x14ac:dyDescent="0.25">
      <c r="D10" s="4"/>
    </row>
    <row r="11" spans="1:253" ht="28.5" customHeight="1" x14ac:dyDescent="0.25">
      <c r="D11" s="4"/>
    </row>
    <row r="12" spans="1:253" ht="28.5" customHeight="1" x14ac:dyDescent="0.25">
      <c r="D12" s="4"/>
    </row>
    <row r="13" spans="1:253" ht="28.5" customHeight="1" x14ac:dyDescent="0.25">
      <c r="D13" s="4"/>
    </row>
    <row r="38" spans="1:5" ht="28.5" customHeight="1" x14ac:dyDescent="0.25">
      <c r="A38" s="4"/>
      <c r="B38" s="4"/>
      <c r="C38" s="4"/>
      <c r="E38" s="4"/>
    </row>
    <row r="39" spans="1:5" ht="28.5" customHeight="1" x14ac:dyDescent="0.25">
      <c r="A39" s="4"/>
      <c r="B39" s="4"/>
      <c r="C39" s="4"/>
      <c r="E39" s="4"/>
    </row>
    <row r="40" spans="1:5" ht="28.5" customHeight="1" x14ac:dyDescent="0.25">
      <c r="A40" s="4"/>
      <c r="B40" s="4"/>
      <c r="C40" s="4"/>
      <c r="E40" s="4"/>
    </row>
    <row r="41" spans="1:5" ht="28.5" customHeight="1" x14ac:dyDescent="0.25">
      <c r="A41" s="4"/>
      <c r="B41" s="4"/>
      <c r="C41" s="4"/>
      <c r="E41" s="4"/>
    </row>
    <row r="42" spans="1:5" ht="28.5" customHeight="1" x14ac:dyDescent="0.25">
      <c r="A42" s="4"/>
      <c r="B42" s="4"/>
      <c r="C42" s="4"/>
      <c r="E42" s="4"/>
    </row>
    <row r="43" spans="1:5" ht="28.5" customHeight="1" x14ac:dyDescent="0.25">
      <c r="A43" s="4"/>
      <c r="B43" s="4"/>
      <c r="C43" s="4"/>
      <c r="E43" s="4"/>
    </row>
    <row r="44" spans="1:5" ht="28.5" customHeight="1" x14ac:dyDescent="0.25">
      <c r="A44" s="4"/>
      <c r="B44" s="4"/>
      <c r="C44" s="4"/>
      <c r="E44" s="4"/>
    </row>
    <row r="45" spans="1:5" ht="28.5" customHeight="1" x14ac:dyDescent="0.25">
      <c r="A45" s="4"/>
      <c r="B45" s="4"/>
      <c r="C45" s="4"/>
      <c r="E45" s="4"/>
    </row>
    <row r="46" spans="1:5" ht="28.5" customHeight="1" x14ac:dyDescent="0.25">
      <c r="A46" s="4"/>
      <c r="B46" s="4"/>
      <c r="C46" s="4"/>
      <c r="E46" s="4"/>
    </row>
    <row r="47" spans="1:5" ht="28.5" customHeight="1" x14ac:dyDescent="0.25">
      <c r="A47" s="4"/>
      <c r="B47" s="4"/>
      <c r="C47" s="4"/>
      <c r="E47" s="4"/>
    </row>
    <row r="48" spans="1:5" ht="28.5" customHeight="1" x14ac:dyDescent="0.25">
      <c r="A48" s="4"/>
      <c r="B48" s="4"/>
      <c r="C48" s="4"/>
      <c r="E48" s="4"/>
    </row>
    <row r="49" spans="1:5" ht="28.5" customHeight="1" x14ac:dyDescent="0.25">
      <c r="A49" s="4"/>
      <c r="B49" s="4"/>
      <c r="C49" s="4"/>
      <c r="E49" s="4"/>
    </row>
    <row r="50" spans="1:5" ht="28.5" customHeight="1" x14ac:dyDescent="0.25">
      <c r="A50" s="4"/>
      <c r="B50" s="4"/>
      <c r="C50" s="4"/>
      <c r="E50" s="4"/>
    </row>
    <row r="51" spans="1:5" ht="28.5" customHeight="1" x14ac:dyDescent="0.25">
      <c r="A51" s="4"/>
      <c r="B51" s="4"/>
      <c r="C51" s="4"/>
      <c r="E51" s="4"/>
    </row>
    <row r="52" spans="1:5" ht="28.5" customHeight="1" x14ac:dyDescent="0.25">
      <c r="A52" s="4"/>
      <c r="B52" s="4"/>
      <c r="C52" s="4"/>
      <c r="E52" s="4"/>
    </row>
    <row r="53" spans="1:5" ht="28.5" customHeight="1" x14ac:dyDescent="0.25">
      <c r="A53" s="4"/>
      <c r="B53" s="4"/>
      <c r="C53" s="4"/>
      <c r="E53" s="4"/>
    </row>
    <row r="54" spans="1:5" ht="28.5" customHeight="1" x14ac:dyDescent="0.25">
      <c r="A54" s="4"/>
      <c r="B54" s="4"/>
      <c r="C54" s="4"/>
      <c r="E54" s="4"/>
    </row>
    <row r="55" spans="1:5" ht="28.5" customHeight="1" x14ac:dyDescent="0.25">
      <c r="A55" s="4"/>
      <c r="B55" s="4"/>
      <c r="C55" s="4"/>
      <c r="E55" s="4"/>
    </row>
    <row r="56" spans="1:5" ht="28.5" customHeight="1" x14ac:dyDescent="0.25">
      <c r="A56" s="4"/>
      <c r="B56" s="4"/>
      <c r="C56" s="4"/>
      <c r="E56" s="4"/>
    </row>
    <row r="57" spans="1:5" ht="28.5" customHeight="1" x14ac:dyDescent="0.25">
      <c r="A57" s="4"/>
      <c r="B57" s="4"/>
      <c r="C57" s="4"/>
      <c r="E57" s="4"/>
    </row>
    <row r="58" spans="1:5" ht="28.5" customHeight="1" x14ac:dyDescent="0.25">
      <c r="A58" s="4"/>
      <c r="B58" s="4"/>
      <c r="C58" s="4"/>
      <c r="E58" s="4"/>
    </row>
    <row r="59" spans="1:5" ht="28.5" customHeight="1" x14ac:dyDescent="0.25">
      <c r="A59" s="4"/>
      <c r="B59" s="4"/>
      <c r="C59" s="4"/>
      <c r="E59" s="4"/>
    </row>
  </sheetData>
  <conditionalFormatting sqref="E9">
    <cfRule type="containsText" dxfId="1" priority="1" operator="containsText" text="Não atendeu ao mínimo de 30h em extensão">
      <formula>NOT(ISERROR(SEARCH("Não atendeu ao mínimo de 30h em extensão",E9)))</formula>
    </cfRule>
    <cfRule type="containsText" dxfId="0" priority="2" operator="containsText" text="Minimo de 30h em extensão NÃO atendida**">
      <formula>NOT(ISERROR(SEARCH("Minimo de 30h em extensão NÃO atendida**",E9)))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A861C711F9024186CE3FCC86FD49FB" ma:contentTypeVersion="11" ma:contentTypeDescription="Crée un document." ma:contentTypeScope="" ma:versionID="aa9f16ac080b164d4d14bc10ebd7c3fe">
  <xsd:schema xmlns:xsd="http://www.w3.org/2001/XMLSchema" xmlns:xs="http://www.w3.org/2001/XMLSchema" xmlns:p="http://schemas.microsoft.com/office/2006/metadata/properties" xmlns:ns3="64b043e9-665f-425c-a90e-a8a99dc25462" targetNamespace="http://schemas.microsoft.com/office/2006/metadata/properties" ma:root="true" ma:fieldsID="bffc3ed751d4a4aa3c40e223d2402647" ns3:_="">
    <xsd:import namespace="64b043e9-665f-425c-a90e-a8a99dc2546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b043e9-665f-425c-a90e-a8a99dc254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4" nillable="true" ma:displayName="_activity" ma:hidden="true" ma:internalName="_activity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4b043e9-665f-425c-a90e-a8a99dc2546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0712ABB-D44E-46AD-8A83-9608077EC0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b043e9-665f-425c-a90e-a8a99dc254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FAE767-D72C-40AC-BFAF-881DC97B70EB}">
  <ds:schemaRefs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dcmitype/"/>
    <ds:schemaRef ds:uri="64b043e9-665f-425c-a90e-a8a99dc25462"/>
    <ds:schemaRef ds:uri="http://purl.org/dc/terms/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D0823BBB-D009-4C40-9846-61A01F29BA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Contabilização</vt:lpstr>
      <vt:lpstr>Resultado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Érica Augusta dos Anjos Cerqueira da Silva</dc:creator>
  <cp:lastModifiedBy>Ianei de Oliveira Carneiro</cp:lastModifiedBy>
  <dcterms:created xsi:type="dcterms:W3CDTF">2024-10-26T22:19:46Z</dcterms:created>
  <dcterms:modified xsi:type="dcterms:W3CDTF">2026-07-22T12:58:53Z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0x010100C1A861C711F9024186CE3FCC86FD49FB</vt:lpwstr>
  </property>
</Properties>
</file>